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768" windowWidth="14808" windowHeight="7356" activeTab="4"/>
  </bookViews>
  <sheets>
    <sheet name="титул" sheetId="9" r:id="rId1"/>
    <sheet name=" не надо ф 1" sheetId="7" r:id="rId2"/>
    <sheet name="ф 2" sheetId="12" r:id="rId3"/>
    <sheet name="ф 3" sheetId="13" r:id="rId4"/>
    <sheet name="ф 4" sheetId="3" r:id="rId5"/>
    <sheet name="ф 5" sheetId="14" r:id="rId6"/>
    <sheet name="не надо ф 6" sheetId="6" r:id="rId7"/>
    <sheet name=" не надо ф7" sheetId="8" r:id="rId8"/>
  </sheets>
  <calcPr calcId="124519"/>
</workbook>
</file>

<file path=xl/calcChain.xml><?xml version="1.0" encoding="utf-8"?>
<calcChain xmlns="http://schemas.openxmlformats.org/spreadsheetml/2006/main">
  <c r="E13" i="12"/>
  <c r="E12" s="1"/>
  <c r="O13" i="7"/>
  <c r="N12"/>
  <c r="M12"/>
  <c r="N15"/>
  <c r="M15"/>
  <c r="N13"/>
  <c r="M13"/>
  <c r="P16"/>
  <c r="P14"/>
  <c r="O15"/>
  <c r="P15" s="1"/>
  <c r="Q18"/>
  <c r="Q19"/>
  <c r="I14" i="14" l="1"/>
  <c r="I15"/>
  <c r="I16"/>
  <c r="I17"/>
  <c r="I18"/>
  <c r="I19"/>
  <c r="I20"/>
  <c r="I13"/>
  <c r="J17"/>
  <c r="J16"/>
  <c r="Q14" i="7"/>
  <c r="Q17"/>
  <c r="Q20"/>
  <c r="Q21"/>
  <c r="F13" i="12" l="1"/>
  <c r="O12" i="7" l="1"/>
  <c r="O11" s="1"/>
  <c r="Q15"/>
  <c r="Q13"/>
  <c r="J11" i="8"/>
  <c r="F11" s="1"/>
  <c r="J15" i="14"/>
  <c r="J14"/>
  <c r="J18"/>
  <c r="J20"/>
  <c r="J13"/>
  <c r="G19" i="12"/>
  <c r="G17"/>
  <c r="G16"/>
  <c r="G15"/>
  <c r="F12"/>
  <c r="G12" l="1"/>
  <c r="G13"/>
  <c r="Q12" i="7" l="1"/>
  <c r="N11"/>
  <c r="M11"/>
  <c r="P13"/>
  <c r="P11" l="1"/>
  <c r="P12"/>
  <c r="Q11"/>
</calcChain>
</file>

<file path=xl/sharedStrings.xml><?xml version="1.0" encoding="utf-8"?>
<sst xmlns="http://schemas.openxmlformats.org/spreadsheetml/2006/main" count="274" uniqueCount="173">
  <si>
    <t>Код аналитической программной классификации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</si>
  <si>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</si>
  <si>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соисполнители</t>
  </si>
  <si>
    <t>Код бюджетной классификации</t>
  </si>
  <si>
    <t>Расходы бюджета муниципального образования, тыс. рублей</t>
  </si>
  <si>
    <t>МП</t>
  </si>
  <si>
    <t>Пп</t>
  </si>
  <si>
    <t>ОМ</t>
  </si>
  <si>
    <t>М</t>
  </si>
  <si>
    <t>И</t>
  </si>
  <si>
    <t>ГРБС</t>
  </si>
  <si>
    <t>Рз</t>
  </si>
  <si>
    <t>Пр</t>
  </si>
  <si>
    <t>ЦС</t>
  </si>
  <si>
    <t>ВР</t>
  </si>
  <si>
    <t>Всего</t>
  </si>
  <si>
    <t>07</t>
  </si>
  <si>
    <t>1</t>
  </si>
  <si>
    <t>01</t>
  </si>
  <si>
    <t>04</t>
  </si>
  <si>
    <t>2</t>
  </si>
  <si>
    <t>06</t>
  </si>
  <si>
    <t>05</t>
  </si>
  <si>
    <t>03</t>
  </si>
  <si>
    <t>4</t>
  </si>
  <si>
    <t>5</t>
  </si>
  <si>
    <t>6</t>
  </si>
  <si>
    <t>Наименование муниципальной программы, подпрограммы</t>
  </si>
  <si>
    <t>Источник финансирования</t>
  </si>
  <si>
    <t>в том числе:</t>
  </si>
  <si>
    <t>Фактические расходы на отчетную дату</t>
  </si>
  <si>
    <t>Оценка расходов, тыс.руб.</t>
  </si>
  <si>
    <t>Наименование подпрограммы, основного мероприятия, мероприятия</t>
  </si>
  <si>
    <t>Срок выполнения плановый</t>
  </si>
  <si>
    <t>Срок выполнения фактический</t>
  </si>
  <si>
    <t>Проблемы, возникшие в ходе реализации мероприятия</t>
  </si>
  <si>
    <t>Коды аналитической программной классификации</t>
  </si>
  <si>
    <t>№ п/п</t>
  </si>
  <si>
    <t>Наименование целевого показателя (индикатора)</t>
  </si>
  <si>
    <t>Единица измерения</t>
  </si>
  <si>
    <t>Значения целевого показателя (индикатора)</t>
  </si>
  <si>
    <t>Обоснование отклонений значений целевого показателя (индикатора) на конец отчетного периода</t>
  </si>
  <si>
    <t>Вид правового акта</t>
  </si>
  <si>
    <t>Дата принятия</t>
  </si>
  <si>
    <t>Номер</t>
  </si>
  <si>
    <t>Суть изменений (краткое изложение)</t>
  </si>
  <si>
    <t>Постановление Администрации города Воткинска</t>
  </si>
  <si>
    <t>УТВЕРЖДАЮ</t>
  </si>
  <si>
    <t>Муниципальная программа, подпрограмма</t>
  </si>
  <si>
    <t>Координатор</t>
  </si>
  <si>
    <t>Ответственный исполнитель</t>
  </si>
  <si>
    <t xml:space="preserve">Эффективность реализации муниципальной программы (подпрограммы) </t>
  </si>
  <si>
    <t>Степень достижения плановых значений целевых показателей (индикаторов)</t>
  </si>
  <si>
    <t xml:space="preserve">Степень реализации мероприятий </t>
  </si>
  <si>
    <t>Степень соответствия запланированному уровню расходов</t>
  </si>
  <si>
    <t xml:space="preserve">Эффективность использования средств бюджета муниципального района (городского округа) </t>
  </si>
  <si>
    <t>СПмп</t>
  </si>
  <si>
    <t>СМмп</t>
  </si>
  <si>
    <t>СРмп</t>
  </si>
  <si>
    <t>16</t>
  </si>
  <si>
    <t>0</t>
  </si>
  <si>
    <t>Вовлечение граждан, организаций в реализацию мероприятий в сфере формирования комфортной городской среды</t>
  </si>
  <si>
    <t>Управление капитального строительства</t>
  </si>
  <si>
    <t>Кассовые расходы, %</t>
  </si>
  <si>
    <t>Управление капитального строительства, МАУ "УКС г. Воткинска"</t>
  </si>
  <si>
    <t>Выполнение работ по благоустройству дворовых территорий многоквартирных домов в соответствии с минимальным перечнем работ</t>
  </si>
  <si>
    <t>Сдача-приемка работ по дворовым территориям, благоустраиваемым с привлечением средств федерального бюджета</t>
  </si>
  <si>
    <t>Выполнение работ по благоустройству общественных территорий в соответствии с дизайн-проектом</t>
  </si>
  <si>
    <t>Сдача-приемка работ по общественным территориям, благоустраиваемым с привлечением средств федерального бюджета</t>
  </si>
  <si>
    <t>Софинансирование мероприятий по благоустройству дворовых и общественных территорий; обсуждение территорий, подлежащих благоустройству, проведение весеннего и осеннего месячников по санитарной очистке территории города</t>
  </si>
  <si>
    <t>Организация заседаний общественной комиссии</t>
  </si>
  <si>
    <t>Публикация материалов в местных СМИ, мониторинг работы в ГИС ЖКХ</t>
  </si>
  <si>
    <t>Раскрытие информации о реализации мероприятий муниципальной программы</t>
  </si>
  <si>
    <t xml:space="preserve">факт на конец отчетного периода  </t>
  </si>
  <si>
    <t>Количество и площадь благоустроенных дворовых территорий (обеспеченных твердым покрытием, позволяющим комфортное передвижение по основным пешеходным коммуникациям в любое время года и в любую погоду, освещением, игровым оборудованием для детей возрастом до пяти лет и набором необходимой мебели, озеленением, оборудованными площадками для сбора отходов)</t>
  </si>
  <si>
    <t>проценты</t>
  </si>
  <si>
    <t>Количество общественных территорий (парки, скверы, набережные и т.д.)</t>
  </si>
  <si>
    <t>Площадь благоустроенных общественных территорий, приходящихся на 1 жителя муниципального образования</t>
  </si>
  <si>
    <t>количество проведенных мероприятий по благоустройству</t>
  </si>
  <si>
    <t>Объем финансового участия граждан, организаций в выполнении мероприятий по благоустройству дворовых территорий, общественных территорий</t>
  </si>
  <si>
    <t>Трудовое участие граждан, организаций в выполнении мероприятий по благоустройству территорий города</t>
  </si>
  <si>
    <t>В соответствии с Решением Воткинской городской Думы о внесении изменений в бюджет</t>
  </si>
  <si>
    <t>Отношение фактических расходов  к оценке расходов, %</t>
  </si>
  <si>
    <t>Э мп (гр 7*гр 10)</t>
  </si>
  <si>
    <t>Эбс (гр 8/гр 9)</t>
  </si>
  <si>
    <t>Отчет о реализации муниципальной программы   "Формирование современной городской среды" на территории муниципального образования "Город Воткинск" на 2018-2024 годы"</t>
  </si>
  <si>
    <t>"Формирование современной городской среды" на территории муниципального образования "Город Воткинск" на 2018-2024 годы</t>
  </si>
  <si>
    <t>2018 - 2024 годы</t>
  </si>
  <si>
    <t>Реализация мероприятий по благоустройству дворовых территорий</t>
  </si>
  <si>
    <t>Реализация мероприятий по благоустройству общественных территорий</t>
  </si>
  <si>
    <t>Информация о ходе реализации муниципальной программы с постоянной регулярностью освещаются в СМИ, интернет-сообществах.</t>
  </si>
  <si>
    <t>Заседание общественной комиссии проходит ежемесячно, доводится информация о ходе работ.</t>
  </si>
  <si>
    <t>Форма 1</t>
  </si>
  <si>
    <r>
      <t xml:space="preserve">Ответственный исполнитель </t>
    </r>
    <r>
      <rPr>
        <u/>
        <sz val="11"/>
        <rFont val="Times New Roman"/>
        <family val="1"/>
        <charset val="204"/>
      </rPr>
      <t>Управление жилищно-коммунального хозяйства Администрации города Воткинска</t>
    </r>
  </si>
  <si>
    <r>
      <t xml:space="preserve">Наименование муниципальной программы </t>
    </r>
    <r>
      <rPr>
        <u/>
        <sz val="11"/>
        <rFont val="Times New Roman"/>
        <family val="1"/>
        <charset val="204"/>
      </rPr>
      <t>"Формирование современной городской среды" на территории муниципального образования "Город Воткинск" на 2018-2024 годы</t>
    </r>
  </si>
  <si>
    <t>сводная бюджетная роспись, план на 1 января отчетного года</t>
  </si>
  <si>
    <t>сводная бюджетная роспись на отчетную дату</t>
  </si>
  <si>
    <t>кассовое исполнение на отчетную дату</t>
  </si>
  <si>
    <t>к плану на 1 января отчетного года (гр15/гр13*100)</t>
  </si>
  <si>
    <t>к плану на отчетную дату (гр15/гр14*100)</t>
  </si>
  <si>
    <t>Форма 2</t>
  </si>
  <si>
    <r>
      <rPr>
        <sz val="10"/>
        <rFont val="Times New Roman"/>
        <family val="1"/>
        <charset val="204"/>
      </rPr>
      <t>Наименование муниципальной программы</t>
    </r>
    <r>
      <rPr>
        <b/>
        <sz val="10"/>
        <rFont val="Times New Roman"/>
        <family val="1"/>
        <charset val="204"/>
      </rPr>
      <t xml:space="preserve"> </t>
    </r>
    <r>
      <rPr>
        <u/>
        <sz val="10"/>
        <rFont val="Times New Roman"/>
        <family val="1"/>
        <charset val="204"/>
      </rPr>
      <t>"Формирование современной городской среды" на территории муниципального образования "Город Воткинск" на 2018-2024 годы</t>
    </r>
  </si>
  <si>
    <r>
      <t xml:space="preserve">Ответственный исполнитель </t>
    </r>
    <r>
      <rPr>
        <u/>
        <sz val="10"/>
        <rFont val="Times New Roman"/>
        <family val="1"/>
        <charset val="204"/>
      </rPr>
      <t>Управление жилищно-коммунального хозяйства Администрации города Воткинска</t>
    </r>
  </si>
  <si>
    <t>Оценка расходов согласно муниципальной программе</t>
  </si>
  <si>
    <t xml:space="preserve">   средства бюджета Удмуртской Республики</t>
  </si>
  <si>
    <t xml:space="preserve">   собственные средства бюджета муниципального образования</t>
  </si>
  <si>
    <t xml:space="preserve">   средства бюджета Российской Федерации</t>
  </si>
  <si>
    <t>1) бюджет муниципального образования</t>
  </si>
  <si>
    <t>3) иные источники (ср-ва населения)</t>
  </si>
  <si>
    <t>2) средства бюджетов других уровней бюджетной системы Российской Федерации, планируемые к привлечению</t>
  </si>
  <si>
    <t>Форма 3</t>
  </si>
  <si>
    <r>
      <rPr>
        <sz val="12"/>
        <rFont val="Times New Roman"/>
        <family val="1"/>
        <charset val="204"/>
      </rPr>
      <t>Наименование муниципальной программы</t>
    </r>
    <r>
      <rPr>
        <b/>
        <sz val="12"/>
        <rFont val="Times New Roman"/>
        <family val="1"/>
        <charset val="204"/>
      </rPr>
      <t xml:space="preserve"> </t>
    </r>
    <r>
      <rPr>
        <u/>
        <sz val="11"/>
        <rFont val="Times New Roman"/>
        <family val="1"/>
        <charset val="204"/>
      </rPr>
      <t>"Формирование современной городской среды" на территории муниципального образования "Город Воткинск" на 2018-2024 годы</t>
    </r>
  </si>
  <si>
    <t>Ответственный исполнитель подпрограммы, основного мероприятия, мероприятия</t>
  </si>
  <si>
    <t>Ожидаемый непосредственный результат, целевой показатель (индикатор)</t>
  </si>
  <si>
    <t>Достигнутый результат, целевой показатель (индикатор)</t>
  </si>
  <si>
    <t>Форма 4</t>
  </si>
  <si>
    <t>Форма 5</t>
  </si>
  <si>
    <t>факт на начало отчетного периода (за прошлый год)</t>
  </si>
  <si>
    <t>план на конец отчетного (текущего) года</t>
  </si>
  <si>
    <t>* расчитывается по следующим формулам:
- для целевых показателей (индикаторов), желательной тенденцией развития которых является увеличение значений: гр.9 = гр.8 / гр.7 ;
- для целевых показателей (индикаторов), желательной тенденцией развития которых является снижение значений:  гр.9 = гр.7 / гр.8 .</t>
  </si>
  <si>
    <t>Относительное отклонение факта от плана*</t>
  </si>
  <si>
    <t>Темп роста к уровню прошлого года, (гр 8/гр 6*100) %**</t>
  </si>
  <si>
    <t>Форма 6</t>
  </si>
  <si>
    <t>Форма 7</t>
  </si>
  <si>
    <r>
      <t xml:space="preserve">Наименование муниципальной программы </t>
    </r>
    <r>
      <rPr>
        <u/>
        <sz val="11"/>
        <color indexed="8"/>
        <rFont val="Times New Roman"/>
        <family val="1"/>
        <charset val="204"/>
      </rPr>
      <t>"Формирование современной городской среды" на территории муниципального образования "Город Воткинск" на 2018-2024 годы</t>
    </r>
  </si>
  <si>
    <t>Управление ЖКХ Администрации города Воткинска</t>
  </si>
  <si>
    <t>Гредягин А.А.</t>
  </si>
  <si>
    <t>Выполнение работ в соответствии с минимальным перечнем работ по благоустройству территорий, прилегающих к многоквартирным домам, с расположенными на них объектами, предназначенными для обслуживания и эксплуатации таких домов, и элементами благоустройства этих территорий, в том числе парковками (парковочными местами), тротуарами и автомобильными дорогами, включая автомобильные дороги, образующие проезды к территориям, прилегающим к многоквартирным домам, освещение дворовых территорий, установка малых архитектурных форм (скамейки, урны для мусора)</t>
  </si>
  <si>
    <t>160F255550</t>
  </si>
  <si>
    <t>160F208780</t>
  </si>
  <si>
    <t>Контроль за ходом выполнения муниципальной программы, в том числе реализацией конкретных мероприятий</t>
  </si>
  <si>
    <t>Управление ЖКХ, Управление капитального строительства</t>
  </si>
  <si>
    <t>Выполнение работ в соответствии с перечнем дополнительных видов работ по благоустройству дворовых территорий многоквартирных домов: оборудование детских и (или) спортивных площадок, озеленение территорий</t>
  </si>
  <si>
    <t>Мероприятия по сдаче-приемке работ по общественным территориям, благоустраиваемым с привлечением средств федерального бюджета</t>
  </si>
  <si>
    <t>Мероприятия по выполнению работ по благоустройству общественных территорий в соответствии с проектно-сметной документацией</t>
  </si>
  <si>
    <t>Выполнение работ по благоустройству дворовых территорий многоквартирных домов в соответствии с перечнем дополнительных видов работ</t>
  </si>
  <si>
    <t>Доля благоустроенных дворовых территорий многоквартирных домов от общего количества дворовых территорий (нарастающим итогом, начиная с 2018 г.)</t>
  </si>
  <si>
    <t>Единица</t>
  </si>
  <si>
    <t>Площадь благоустроенных общественных территорий (парки, скверы, набережные и т.д.)</t>
  </si>
  <si>
    <t>Кв.м</t>
  </si>
  <si>
    <t>7</t>
  </si>
  <si>
    <t>тыс. руб.</t>
  </si>
  <si>
    <t>Заместитель главы Администрации города Воткинска по архитектуре, строительству, ЖКХ и транспорту</t>
  </si>
  <si>
    <t>А.А. Гредягин</t>
  </si>
  <si>
    <t>"__________" __________________     2021 г.</t>
  </si>
  <si>
    <t>Отчет об использовании бюджетных ассигнований бюджета муниципального образования "Город Воткинск" на реализацию муниципальной программы                                                                              по состоянию на 01.01.2021</t>
  </si>
  <si>
    <t>Сведения о внесенных за отчетный период изменениях в муниципальную программу по состоянию на 01.01.2021</t>
  </si>
  <si>
    <t>Разработка проектоной документации по благоустройству общественных территорий</t>
  </si>
  <si>
    <t>Выполнение работ по разработке проектной документации</t>
  </si>
  <si>
    <t>Управление ЖКХ, Управление капитального строительства, МАУ "УКС г. Воткинска", Управление образования, Управление культуры, спорта и молодежной политики</t>
  </si>
  <si>
    <t>Управление ЖКХ, Управление капитального строительства, Управление образования, Управление культуры, спорта и молодежной политики</t>
  </si>
  <si>
    <t>Управление ЖКХ, Управление капитального строительства, МАУ "УКС г. Воткинска", Управление архитектуры и градостроительства, Управление образования, Управление культуры, спорта и молодежной политики</t>
  </si>
  <si>
    <t>Управление ЖКХ, Управление капитального строительства, Управление архитектуры и градостроительства, Управление образования, Управление культуры, спорта и молодежной политики</t>
  </si>
  <si>
    <t>В связи с включением в перечень мероприятий на 2020 год работ по благоустройству парка П.И. Чайковского в Березовском заливе</t>
  </si>
  <si>
    <t>В связи с включением в перечень мероприятий на 2020 год работ по благоустройству дополнительной дворовой территории</t>
  </si>
  <si>
    <t>В связи с включением в перечень мероприятий на 2022 год работ по благоустройству общественной территории</t>
  </si>
  <si>
    <t>160046238Д</t>
  </si>
  <si>
    <t>Результаты оценки эффективности муниципальной  программы  по состоянию на 01.01.2021</t>
  </si>
  <si>
    <t>по состоянию на 01.07.2021</t>
  </si>
  <si>
    <t>Отчет о выполнении сводных показателей муниципальных заданий на оказание муниципальных услуг (выполнение работ)                                                              муниципальными учреждениями муниципального образования "Город Воткинск" по муниципальной программе                                                                                              по состоянию на 01.07.2021</t>
  </si>
  <si>
    <t>в 2021 году муниципальное задание не предусмотрено</t>
  </si>
  <si>
    <t xml:space="preserve">  Отчет о расходах на реализацию муниципальной программы за счет всех источников финансирования                                                                                          по состоянию на 01.07.2021</t>
  </si>
  <si>
    <t>Отчет о выполнении основных мероприятий муниципальной программы по состоянию на 01.07.2021</t>
  </si>
  <si>
    <t>Отчет о достигнутых значениях целевых показателей (индикаторов) муниципальной программы по состоянию на 01.07.2021</t>
  </si>
  <si>
    <t>Работы по благоустройству дворовых территорий, включенных в адресный перечень согласно программе, завершатся во втором полугодии.</t>
  </si>
  <si>
    <t>После завершения работ по благоустройству количество мероприятий будет уточнено по итогам второго полугодия.</t>
  </si>
  <si>
    <t>По итогам завершения работ по благоустройству доля будет уточнена по итогам второго полугодия.</t>
  </si>
  <si>
    <t>В 2021 году проводятся мероприятия по благоустройству Богатыревского парка, а также набережной Воткинского пруда (проект "Сила воды"). Кроме того, планируется строительство ливневой канализации в парке по произведениям П.И. Чайковского "Времена года" в Березовском заливе. Работы завершатся во втором полугодии.</t>
  </si>
  <si>
    <t>Софинансирование граждан по благоустройству придомовых территорий составляет от 5% до 25%. Объем финансового участия будет уточнен по итогам второго полугодия.</t>
  </si>
  <si>
    <t>Работы по благоустройству дворовых территорий завершатся во втором полугодии.</t>
  </si>
  <si>
    <t>Работы по благоустройству общественных территорий завершатся во втором полугодии.</t>
  </si>
  <si>
    <t>Планируется выполнение работ по разработке проектно-сметной документации по благоустройству Сквера в районе железнодорожного вокзала.</t>
  </si>
  <si>
    <t xml:space="preserve">Софинансирование граждан по благоустройству придомовых территорий составляет от 5% до 25%. В период с 26.04.2021 по 30.05.2021 на единой федеральной платформе для онлайн-голосования za.gorodsreda.ru проводилось голосование по выбору дизайн-проекта благоустройства Сквера в районе железнодорожного вокзала, планируемого к благоустройству в 2022 году. По результатам голосования наибольшее число голосов было отдано дизайн-проекту № 1. Всего в голосовании приняло участие 7356 чел.
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</si>
</sst>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00"/>
  </numFmts>
  <fonts count="4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Calibri"/>
      <family val="2"/>
    </font>
    <font>
      <b/>
      <sz val="12"/>
      <name val="Calibri"/>
      <family val="2"/>
      <charset val="204"/>
    </font>
    <font>
      <b/>
      <sz val="11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sz val="14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16">
    <xf numFmtId="0" fontId="0" fillId="0" borderId="0" xfId="0"/>
    <xf numFmtId="0" fontId="1" fillId="0" borderId="0" xfId="0" applyFont="1" applyFill="1"/>
    <xf numFmtId="0" fontId="2" fillId="0" borderId="0" xfId="0" applyFont="1"/>
    <xf numFmtId="49" fontId="0" fillId="0" borderId="0" xfId="0" applyNumberFormat="1"/>
    <xf numFmtId="0" fontId="21" fillId="0" borderId="0" xfId="0" applyFont="1"/>
    <xf numFmtId="0" fontId="0" fillId="0" borderId="0" xfId="0" applyFill="1"/>
    <xf numFmtId="0" fontId="0" fillId="0" borderId="0" xfId="0" applyAlignment="1">
      <alignment horizontal="right"/>
    </xf>
    <xf numFmtId="0" fontId="17" fillId="0" borderId="2" xfId="1" applyFont="1" applyBorder="1" applyAlignment="1">
      <alignment vertical="center" wrapText="1"/>
    </xf>
    <xf numFmtId="0" fontId="17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8" fillId="0" borderId="0" xfId="0" applyFont="1"/>
    <xf numFmtId="0" fontId="17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0" fillId="0" borderId="0" xfId="0" applyBorder="1"/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/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/>
    <xf numFmtId="0" fontId="4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7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37" fillId="0" borderId="0" xfId="0" applyFont="1"/>
    <xf numFmtId="0" fontId="39" fillId="0" borderId="0" xfId="0" applyFont="1"/>
    <xf numFmtId="0" fontId="8" fillId="0" borderId="9" xfId="0" applyFont="1" applyFill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3" fillId="0" borderId="0" xfId="0" applyFont="1" applyFill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49" fontId="33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7" fillId="0" borderId="0" xfId="0" applyFont="1" applyFill="1" applyAlignment="1">
      <alignment horizontal="center" wrapText="1"/>
    </xf>
    <xf numFmtId="0" fontId="2" fillId="0" borderId="0" xfId="0" applyFont="1" applyFill="1"/>
    <xf numFmtId="0" fontId="5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35" fillId="0" borderId="1" xfId="0" applyFont="1" applyFill="1" applyBorder="1" applyAlignment="1">
      <alignment horizontal="left" wrapText="1"/>
    </xf>
    <xf numFmtId="0" fontId="35" fillId="0" borderId="1" xfId="0" applyFont="1" applyFill="1" applyBorder="1" applyAlignment="1">
      <alignment wrapText="1"/>
    </xf>
    <xf numFmtId="0" fontId="28" fillId="0" borderId="0" xfId="0" applyFont="1" applyFill="1" applyAlignment="1">
      <alignment horizont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49" fontId="7" fillId="0" borderId="3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wrapText="1"/>
    </xf>
    <xf numFmtId="0" fontId="22" fillId="0" borderId="1" xfId="0" applyFont="1" applyFill="1" applyBorder="1" applyAlignment="1">
      <alignment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14" fontId="22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16" fillId="0" borderId="0" xfId="0" applyFont="1" applyFill="1" applyBorder="1" applyAlignment="1">
      <alignment horizontal="center" wrapText="1"/>
    </xf>
    <xf numFmtId="0" fontId="17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4" fillId="0" borderId="0" xfId="1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35" fillId="0" borderId="3" xfId="0" applyNumberFormat="1" applyFont="1" applyFill="1" applyBorder="1" applyAlignment="1">
      <alignment horizontal="center" vertical="center"/>
    </xf>
    <xf numFmtId="49" fontId="35" fillId="0" borderId="6" xfId="0" applyNumberFormat="1" applyFont="1" applyFill="1" applyBorder="1" applyAlignment="1">
      <alignment horizontal="center" vertical="center"/>
    </xf>
    <xf numFmtId="49" fontId="35" fillId="0" borderId="5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center" wrapText="1"/>
    </xf>
    <xf numFmtId="0" fontId="28" fillId="0" borderId="0" xfId="0" applyFont="1" applyFill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27" fillId="0" borderId="2" xfId="0" applyFont="1" applyFill="1" applyBorder="1" applyAlignment="1">
      <alignment wrapText="1"/>
    </xf>
    <xf numFmtId="0" fontId="28" fillId="0" borderId="2" xfId="0" applyFont="1" applyFill="1" applyBorder="1" applyAlignment="1">
      <alignment wrapText="1"/>
    </xf>
    <xf numFmtId="0" fontId="4" fillId="0" borderId="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49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0" fontId="30" fillId="0" borderId="0" xfId="0" applyFont="1" applyFill="1" applyAlignment="1">
      <alignment horizontal="justify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/>
    <xf numFmtId="2" fontId="1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1" fontId="8" fillId="0" borderId="14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2" fontId="34" fillId="0" borderId="1" xfId="0" applyNumberFormat="1" applyFont="1" applyFill="1" applyBorder="1" applyAlignment="1">
      <alignment horizontal="center" vertical="center"/>
    </xf>
    <xf numFmtId="164" fontId="34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49" fontId="8" fillId="0" borderId="13" xfId="0" applyNumberFormat="1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opLeftCell="F1" workbookViewId="0">
      <selection activeCell="M12" sqref="M12"/>
    </sheetView>
  </sheetViews>
  <sheetFormatPr defaultRowHeight="14.4"/>
  <cols>
    <col min="1" max="5" width="3.33203125" hidden="1" customWidth="1"/>
    <col min="6" max="6" width="31.88671875" customWidth="1"/>
    <col min="7" max="7" width="13.44140625" customWidth="1"/>
    <col min="8" max="8" width="5.44140625" customWidth="1"/>
    <col min="9" max="10" width="4" customWidth="1"/>
    <col min="11" max="11" width="6.44140625" customWidth="1"/>
    <col min="12" max="12" width="4.5546875" customWidth="1"/>
    <col min="13" max="13" width="9" customWidth="1"/>
    <col min="14" max="14" width="9.44140625" customWidth="1"/>
    <col min="15" max="15" width="14.33203125" customWidth="1"/>
    <col min="16" max="16" width="9.5546875" customWidth="1"/>
    <col min="17" max="17" width="18.44140625" customWidth="1"/>
  </cols>
  <sheetData>
    <row r="1" spans="1:18" ht="3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08" t="s">
        <v>47</v>
      </c>
      <c r="P1" s="109"/>
      <c r="Q1" s="109"/>
      <c r="R1" s="11"/>
    </row>
    <row r="2" spans="1:18" ht="47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110" t="s">
        <v>142</v>
      </c>
      <c r="P2" s="111"/>
      <c r="Q2" s="111"/>
      <c r="R2" s="111"/>
    </row>
    <row r="3" spans="1:18" ht="18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7"/>
      <c r="P3" s="7"/>
      <c r="Q3" s="12" t="s">
        <v>143</v>
      </c>
      <c r="R3" s="12"/>
    </row>
    <row r="4" spans="1:18" ht="18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112" t="s">
        <v>144</v>
      </c>
      <c r="P4" s="113"/>
      <c r="Q4" s="113"/>
      <c r="R4" s="113"/>
    </row>
    <row r="5" spans="1:18" ht="52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7"/>
      <c r="O5" s="27"/>
      <c r="P5" s="1"/>
      <c r="Q5" s="1"/>
    </row>
    <row r="6" spans="1:18" ht="39.75" customHeight="1">
      <c r="A6" s="114" t="s">
        <v>85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</row>
    <row r="7" spans="1:18" ht="17.399999999999999" customHeight="1">
      <c r="A7" s="114" t="s">
        <v>158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</row>
    <row r="8" spans="1:18" ht="13.9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</sheetData>
  <mergeCells count="5">
    <mergeCell ref="O1:Q1"/>
    <mergeCell ref="O2:R2"/>
    <mergeCell ref="O4:R4"/>
    <mergeCell ref="A6:Q6"/>
    <mergeCell ref="A7:Q7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Q21"/>
  <sheetViews>
    <sheetView topLeftCell="C6" workbookViewId="0">
      <selection activeCell="O11" sqref="O11"/>
    </sheetView>
  </sheetViews>
  <sheetFormatPr defaultRowHeight="14.4"/>
  <cols>
    <col min="1" max="1" width="4" style="3" customWidth="1"/>
    <col min="2" max="2" width="3.33203125" style="3" customWidth="1"/>
    <col min="3" max="3" width="3.5546875" customWidth="1"/>
    <col min="4" max="4" width="3.109375" customWidth="1"/>
    <col min="5" max="5" width="3" customWidth="1"/>
    <col min="6" max="6" width="37.33203125" customWidth="1"/>
    <col min="7" max="7" width="18.88671875" customWidth="1"/>
    <col min="8" max="8" width="6.109375" customWidth="1"/>
    <col min="9" max="10" width="4.109375" customWidth="1"/>
    <col min="11" max="11" width="11.44140625" customWidth="1"/>
    <col min="12" max="12" width="6.33203125" customWidth="1"/>
    <col min="13" max="13" width="13.44140625" customWidth="1"/>
    <col min="14" max="14" width="13.5546875" customWidth="1"/>
    <col min="15" max="15" width="15.33203125" customWidth="1"/>
    <col min="16" max="16" width="12.88671875" customWidth="1"/>
    <col min="17" max="17" width="14.5546875" customWidth="1"/>
  </cols>
  <sheetData>
    <row r="2" spans="1:17" s="10" customFormat="1" ht="19.8" customHeight="1">
      <c r="A2" s="8"/>
      <c r="B2" s="9"/>
      <c r="C2" s="9"/>
      <c r="D2" s="9"/>
      <c r="E2" s="9"/>
      <c r="F2" s="9"/>
      <c r="G2" s="138"/>
      <c r="H2" s="138"/>
      <c r="I2" s="138"/>
      <c r="J2" s="138"/>
      <c r="K2" s="138"/>
      <c r="L2" s="138"/>
      <c r="M2" s="9"/>
      <c r="N2" s="9"/>
      <c r="O2" s="9"/>
      <c r="P2" s="9"/>
      <c r="Q2" s="9" t="s">
        <v>92</v>
      </c>
    </row>
    <row r="3" spans="1:17" s="10" customFormat="1" ht="40.799999999999997" customHeight="1">
      <c r="A3" s="139" t="s">
        <v>145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1:17" s="10" customFormat="1" ht="17.399999999999999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s="10" customFormat="1" ht="17.399999999999999" customHeight="1">
      <c r="A5" s="144" t="s">
        <v>94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</row>
    <row r="6" spans="1:17" s="10" customFormat="1" ht="19.2" customHeight="1">
      <c r="A6" s="144" t="s">
        <v>93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</row>
    <row r="7" spans="1:17" ht="14.1" customHeight="1">
      <c r="A7" s="45"/>
      <c r="B7" s="45"/>
      <c r="C7" s="1"/>
      <c r="D7" s="1"/>
      <c r="E7" s="46"/>
      <c r="F7" s="46"/>
      <c r="G7" s="46"/>
      <c r="H7" s="46"/>
      <c r="I7" s="46"/>
      <c r="J7" s="46"/>
      <c r="K7" s="46"/>
      <c r="L7" s="46"/>
      <c r="M7" s="46"/>
      <c r="N7" s="5"/>
      <c r="O7" s="5"/>
      <c r="P7" s="5"/>
      <c r="Q7" s="5"/>
    </row>
    <row r="8" spans="1:17" ht="36.75" customHeight="1">
      <c r="A8" s="143" t="s">
        <v>0</v>
      </c>
      <c r="B8" s="143"/>
      <c r="C8" s="143"/>
      <c r="D8" s="143"/>
      <c r="E8" s="143"/>
      <c r="F8" s="143" t="s">
        <v>1</v>
      </c>
      <c r="G8" s="143" t="s">
        <v>2</v>
      </c>
      <c r="H8" s="143" t="s">
        <v>3</v>
      </c>
      <c r="I8" s="143"/>
      <c r="J8" s="143"/>
      <c r="K8" s="143"/>
      <c r="L8" s="143"/>
      <c r="M8" s="140" t="s">
        <v>4</v>
      </c>
      <c r="N8" s="141"/>
      <c r="O8" s="142"/>
      <c r="P8" s="140" t="s">
        <v>63</v>
      </c>
      <c r="Q8" s="142"/>
    </row>
    <row r="9" spans="1:17" ht="66.75" customHeight="1">
      <c r="A9" s="47" t="s">
        <v>5</v>
      </c>
      <c r="B9" s="47" t="s">
        <v>6</v>
      </c>
      <c r="C9" s="48" t="s">
        <v>7</v>
      </c>
      <c r="D9" s="48" t="s">
        <v>8</v>
      </c>
      <c r="E9" s="48" t="s">
        <v>9</v>
      </c>
      <c r="F9" s="143"/>
      <c r="G9" s="143"/>
      <c r="H9" s="48" t="s">
        <v>10</v>
      </c>
      <c r="I9" s="48" t="s">
        <v>11</v>
      </c>
      <c r="J9" s="48" t="s">
        <v>12</v>
      </c>
      <c r="K9" s="48" t="s">
        <v>13</v>
      </c>
      <c r="L9" s="48" t="s">
        <v>14</v>
      </c>
      <c r="M9" s="48" t="s">
        <v>95</v>
      </c>
      <c r="N9" s="48" t="s">
        <v>96</v>
      </c>
      <c r="O9" s="48" t="s">
        <v>97</v>
      </c>
      <c r="P9" s="48" t="s">
        <v>98</v>
      </c>
      <c r="Q9" s="48" t="s">
        <v>99</v>
      </c>
    </row>
    <row r="10" spans="1:17" ht="16.5" customHeight="1">
      <c r="A10" s="49" t="s">
        <v>17</v>
      </c>
      <c r="B10" s="49" t="s">
        <v>20</v>
      </c>
      <c r="C10" s="50">
        <v>3</v>
      </c>
      <c r="D10" s="50">
        <v>4</v>
      </c>
      <c r="E10" s="50">
        <v>5</v>
      </c>
      <c r="F10" s="50">
        <v>6</v>
      </c>
      <c r="G10" s="51">
        <v>7</v>
      </c>
      <c r="H10" s="51">
        <v>8</v>
      </c>
      <c r="I10" s="51">
        <v>9</v>
      </c>
      <c r="J10" s="51">
        <v>10</v>
      </c>
      <c r="K10" s="51">
        <v>11</v>
      </c>
      <c r="L10" s="51">
        <v>12</v>
      </c>
      <c r="M10" s="51">
        <v>13</v>
      </c>
      <c r="N10" s="51">
        <v>14</v>
      </c>
      <c r="O10" s="51">
        <v>15</v>
      </c>
      <c r="P10" s="51">
        <v>16</v>
      </c>
      <c r="Q10" s="51">
        <v>17</v>
      </c>
    </row>
    <row r="11" spans="1:17" s="5" customFormat="1" ht="20.25" customHeight="1">
      <c r="A11" s="135">
        <v>16</v>
      </c>
      <c r="B11" s="137" t="s">
        <v>60</v>
      </c>
      <c r="C11" s="131"/>
      <c r="D11" s="131"/>
      <c r="E11" s="131"/>
      <c r="F11" s="133" t="s">
        <v>86</v>
      </c>
      <c r="G11" s="52" t="s">
        <v>15</v>
      </c>
      <c r="H11" s="48"/>
      <c r="I11" s="48"/>
      <c r="J11" s="48"/>
      <c r="K11" s="48"/>
      <c r="L11" s="48"/>
      <c r="M11" s="53">
        <f>M12</f>
        <v>35955.800000000003</v>
      </c>
      <c r="N11" s="53">
        <f t="shared" ref="N11:O11" si="0">N12</f>
        <v>199460.38999999998</v>
      </c>
      <c r="O11" s="53">
        <f t="shared" si="0"/>
        <v>166555.94999999998</v>
      </c>
      <c r="P11" s="54">
        <f>O11/M11*100</f>
        <v>463.22415298783494</v>
      </c>
      <c r="Q11" s="54">
        <f>O11/N11*100</f>
        <v>83.503271000322428</v>
      </c>
    </row>
    <row r="12" spans="1:17" s="5" customFormat="1" ht="26.25" customHeight="1">
      <c r="A12" s="136"/>
      <c r="B12" s="132"/>
      <c r="C12" s="132"/>
      <c r="D12" s="132"/>
      <c r="E12" s="132"/>
      <c r="F12" s="134"/>
      <c r="G12" s="28" t="s">
        <v>62</v>
      </c>
      <c r="H12" s="55">
        <v>940</v>
      </c>
      <c r="I12" s="48"/>
      <c r="J12" s="48"/>
      <c r="K12" s="48"/>
      <c r="L12" s="48"/>
      <c r="M12" s="56">
        <f>M13+M15+M21</f>
        <v>35955.800000000003</v>
      </c>
      <c r="N12" s="56">
        <f>N13+N15+N21</f>
        <v>199460.38999999998</v>
      </c>
      <c r="O12" s="56">
        <f>O13+O15+O21</f>
        <v>166555.94999999998</v>
      </c>
      <c r="P12" s="54">
        <f t="shared" ref="P12:P13" si="1">O12/M12*100</f>
        <v>463.22415298783494</v>
      </c>
      <c r="Q12" s="54">
        <f t="shared" ref="Q12:Q21" si="2">O12/N12*100</f>
        <v>83.503271000322428</v>
      </c>
    </row>
    <row r="13" spans="1:17" s="5" customFormat="1" ht="26.25" customHeight="1">
      <c r="A13" s="57">
        <v>16</v>
      </c>
      <c r="B13" s="57">
        <v>0</v>
      </c>
      <c r="C13" s="58" t="s">
        <v>18</v>
      </c>
      <c r="D13" s="59"/>
      <c r="E13" s="59"/>
      <c r="F13" s="60" t="s">
        <v>88</v>
      </c>
      <c r="G13" s="28" t="s">
        <v>62</v>
      </c>
      <c r="H13" s="55">
        <v>940</v>
      </c>
      <c r="I13" s="48"/>
      <c r="J13" s="48"/>
      <c r="K13" s="48"/>
      <c r="L13" s="48"/>
      <c r="M13" s="56">
        <f>M14</f>
        <v>35885.800000000003</v>
      </c>
      <c r="N13" s="56">
        <f>N14</f>
        <v>35985.65</v>
      </c>
      <c r="O13" s="56">
        <f>O14</f>
        <v>35985.65</v>
      </c>
      <c r="P13" s="54">
        <f t="shared" si="1"/>
        <v>100.27824376215662</v>
      </c>
      <c r="Q13" s="54">
        <f t="shared" si="2"/>
        <v>100</v>
      </c>
    </row>
    <row r="14" spans="1:17" s="5" customFormat="1" ht="144" customHeight="1">
      <c r="A14" s="76">
        <v>16</v>
      </c>
      <c r="B14" s="74" t="s">
        <v>60</v>
      </c>
      <c r="C14" s="74" t="s">
        <v>18</v>
      </c>
      <c r="D14" s="74">
        <v>1</v>
      </c>
      <c r="E14" s="77"/>
      <c r="F14" s="78" t="s">
        <v>127</v>
      </c>
      <c r="G14" s="78" t="s">
        <v>62</v>
      </c>
      <c r="H14" s="55">
        <v>940</v>
      </c>
      <c r="I14" s="47" t="s">
        <v>22</v>
      </c>
      <c r="J14" s="47" t="s">
        <v>23</v>
      </c>
      <c r="K14" s="61" t="s">
        <v>128</v>
      </c>
      <c r="L14" s="61">
        <v>244</v>
      </c>
      <c r="M14" s="62">
        <v>35885.800000000003</v>
      </c>
      <c r="N14" s="62">
        <v>35985.65</v>
      </c>
      <c r="O14" s="62">
        <v>35985.65</v>
      </c>
      <c r="P14" s="54">
        <f>O14/M14*100</f>
        <v>100.27824376215662</v>
      </c>
      <c r="Q14" s="54">
        <f t="shared" si="2"/>
        <v>100</v>
      </c>
    </row>
    <row r="15" spans="1:17" s="5" customFormat="1" ht="32.4" customHeight="1">
      <c r="A15" s="63" t="s">
        <v>59</v>
      </c>
      <c r="B15" s="64" t="s">
        <v>60</v>
      </c>
      <c r="C15" s="64" t="s">
        <v>19</v>
      </c>
      <c r="D15" s="64"/>
      <c r="E15" s="65"/>
      <c r="F15" s="66" t="s">
        <v>89</v>
      </c>
      <c r="G15" s="66" t="s">
        <v>64</v>
      </c>
      <c r="H15" s="67">
        <v>940</v>
      </c>
      <c r="I15" s="68"/>
      <c r="J15" s="68"/>
      <c r="K15" s="61"/>
      <c r="L15" s="61"/>
      <c r="M15" s="62">
        <f>M16+M17+M18+M19+M20</f>
        <v>70</v>
      </c>
      <c r="N15" s="62">
        <f>N16+N17+N18+N19+N20</f>
        <v>159919.9</v>
      </c>
      <c r="O15" s="62">
        <f>O16+O17+O18+O19+O20</f>
        <v>127630.95999999999</v>
      </c>
      <c r="P15" s="54">
        <f>O15/M15*100</f>
        <v>182329.94285714286</v>
      </c>
      <c r="Q15" s="54">
        <f t="shared" si="2"/>
        <v>79.809304533081871</v>
      </c>
    </row>
    <row r="16" spans="1:17" s="5" customFormat="1" ht="26.25" customHeight="1">
      <c r="A16" s="123" t="s">
        <v>59</v>
      </c>
      <c r="B16" s="123" t="s">
        <v>60</v>
      </c>
      <c r="C16" s="123" t="s">
        <v>19</v>
      </c>
      <c r="D16" s="123" t="s">
        <v>17</v>
      </c>
      <c r="E16" s="127"/>
      <c r="F16" s="129" t="s">
        <v>67</v>
      </c>
      <c r="G16" s="125" t="s">
        <v>64</v>
      </c>
      <c r="H16" s="116">
        <v>940</v>
      </c>
      <c r="I16" s="118" t="s">
        <v>22</v>
      </c>
      <c r="J16" s="120" t="s">
        <v>23</v>
      </c>
      <c r="K16" s="61" t="s">
        <v>128</v>
      </c>
      <c r="L16" s="61">
        <v>622</v>
      </c>
      <c r="M16" s="62">
        <v>70</v>
      </c>
      <c r="N16" s="62">
        <v>0</v>
      </c>
      <c r="O16" s="62">
        <v>0</v>
      </c>
      <c r="P16" s="54">
        <f t="shared" ref="P16" si="3">O16/M16*100</f>
        <v>0</v>
      </c>
      <c r="Q16" s="54">
        <v>0</v>
      </c>
    </row>
    <row r="17" spans="1:17" s="5" customFormat="1" ht="26.25" customHeight="1">
      <c r="A17" s="124"/>
      <c r="B17" s="124"/>
      <c r="C17" s="124"/>
      <c r="D17" s="124"/>
      <c r="E17" s="128"/>
      <c r="F17" s="130"/>
      <c r="G17" s="126"/>
      <c r="H17" s="117"/>
      <c r="I17" s="119"/>
      <c r="J17" s="121"/>
      <c r="K17" s="61" t="s">
        <v>129</v>
      </c>
      <c r="L17" s="61">
        <v>244</v>
      </c>
      <c r="M17" s="62">
        <v>0</v>
      </c>
      <c r="N17" s="62">
        <v>112000</v>
      </c>
      <c r="O17" s="62">
        <v>82089.460000000006</v>
      </c>
      <c r="P17" s="54">
        <v>0</v>
      </c>
      <c r="Q17" s="54">
        <f t="shared" si="2"/>
        <v>73.294160714285709</v>
      </c>
    </row>
    <row r="18" spans="1:17" s="5" customFormat="1" ht="26.25" customHeight="1">
      <c r="A18" s="124"/>
      <c r="B18" s="124"/>
      <c r="C18" s="124"/>
      <c r="D18" s="124"/>
      <c r="E18" s="128"/>
      <c r="F18" s="130"/>
      <c r="G18" s="126"/>
      <c r="H18" s="117"/>
      <c r="I18" s="119"/>
      <c r="J18" s="121"/>
      <c r="K18" s="61" t="s">
        <v>156</v>
      </c>
      <c r="L18" s="61">
        <v>244</v>
      </c>
      <c r="M18" s="62">
        <v>0</v>
      </c>
      <c r="N18" s="62">
        <v>47457.3</v>
      </c>
      <c r="O18" s="62">
        <v>45098.6</v>
      </c>
      <c r="P18" s="54">
        <v>0</v>
      </c>
      <c r="Q18" s="54">
        <f t="shared" si="2"/>
        <v>95.029847884308623</v>
      </c>
    </row>
    <row r="19" spans="1:17" s="5" customFormat="1" ht="26.25" customHeight="1">
      <c r="A19" s="124"/>
      <c r="B19" s="124"/>
      <c r="C19" s="124"/>
      <c r="D19" s="124"/>
      <c r="E19" s="128"/>
      <c r="F19" s="130"/>
      <c r="G19" s="126"/>
      <c r="H19" s="117"/>
      <c r="I19" s="119"/>
      <c r="J19" s="121"/>
      <c r="K19" s="61">
        <v>1600462380</v>
      </c>
      <c r="L19" s="61">
        <v>244</v>
      </c>
      <c r="M19" s="62">
        <v>0</v>
      </c>
      <c r="N19" s="62">
        <v>42.6</v>
      </c>
      <c r="O19" s="62">
        <v>27.9</v>
      </c>
      <c r="P19" s="54">
        <v>0</v>
      </c>
      <c r="Q19" s="54">
        <f t="shared" si="2"/>
        <v>65.492957746478865</v>
      </c>
    </row>
    <row r="20" spans="1:17" s="5" customFormat="1" ht="26.25" customHeight="1">
      <c r="A20" s="124"/>
      <c r="B20" s="124"/>
      <c r="C20" s="124"/>
      <c r="D20" s="124"/>
      <c r="E20" s="128"/>
      <c r="F20" s="130"/>
      <c r="G20" s="126"/>
      <c r="H20" s="117"/>
      <c r="I20" s="119"/>
      <c r="J20" s="122"/>
      <c r="K20" s="61">
        <v>1600462339</v>
      </c>
      <c r="L20" s="61">
        <v>244</v>
      </c>
      <c r="M20" s="62">
        <v>0</v>
      </c>
      <c r="N20" s="62">
        <v>420</v>
      </c>
      <c r="O20" s="62">
        <v>415</v>
      </c>
      <c r="P20" s="54">
        <v>0</v>
      </c>
      <c r="Q20" s="54">
        <f t="shared" si="2"/>
        <v>98.80952380952381</v>
      </c>
    </row>
    <row r="21" spans="1:17" s="5" customFormat="1" ht="26.25" customHeight="1">
      <c r="A21" s="69" t="s">
        <v>59</v>
      </c>
      <c r="B21" s="70" t="s">
        <v>60</v>
      </c>
      <c r="C21" s="70" t="s">
        <v>22</v>
      </c>
      <c r="D21" s="70"/>
      <c r="E21" s="70"/>
      <c r="F21" s="71" t="s">
        <v>61</v>
      </c>
      <c r="G21" s="28" t="s">
        <v>62</v>
      </c>
      <c r="H21" s="55">
        <v>940</v>
      </c>
      <c r="I21" s="72" t="s">
        <v>22</v>
      </c>
      <c r="J21" s="72" t="s">
        <v>23</v>
      </c>
      <c r="K21" s="61">
        <v>1600560180</v>
      </c>
      <c r="L21" s="55">
        <v>244</v>
      </c>
      <c r="M21" s="62">
        <v>0</v>
      </c>
      <c r="N21" s="62">
        <v>3554.84</v>
      </c>
      <c r="O21" s="62">
        <v>2939.34</v>
      </c>
      <c r="P21" s="54">
        <v>0</v>
      </c>
      <c r="Q21" s="54">
        <f t="shared" si="2"/>
        <v>82.685577972566975</v>
      </c>
    </row>
  </sheetData>
  <mergeCells count="26">
    <mergeCell ref="G2:L2"/>
    <mergeCell ref="A3:Q3"/>
    <mergeCell ref="M8:O8"/>
    <mergeCell ref="P8:Q8"/>
    <mergeCell ref="H8:L8"/>
    <mergeCell ref="A8:E8"/>
    <mergeCell ref="G8:G9"/>
    <mergeCell ref="F8:F9"/>
    <mergeCell ref="A5:Q5"/>
    <mergeCell ref="A6:Q6"/>
    <mergeCell ref="C11:C12"/>
    <mergeCell ref="D11:D12"/>
    <mergeCell ref="E11:E12"/>
    <mergeCell ref="F11:F12"/>
    <mergeCell ref="A11:A12"/>
    <mergeCell ref="B11:B12"/>
    <mergeCell ref="H16:H20"/>
    <mergeCell ref="I16:I20"/>
    <mergeCell ref="J16:J20"/>
    <mergeCell ref="A16:A20"/>
    <mergeCell ref="G16:G20"/>
    <mergeCell ref="E16:E20"/>
    <mergeCell ref="F16:F20"/>
    <mergeCell ref="B16:B20"/>
    <mergeCell ref="C16:C20"/>
    <mergeCell ref="D16:D20"/>
  </mergeCells>
  <phoneticPr fontId="31" type="noConversion"/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Q19"/>
  <sheetViews>
    <sheetView topLeftCell="A4" workbookViewId="0">
      <selection activeCell="E21" sqref="E21:F21"/>
    </sheetView>
  </sheetViews>
  <sheetFormatPr defaultRowHeight="14.4"/>
  <cols>
    <col min="1" max="1" width="4.6640625" customWidth="1"/>
    <col min="2" max="2" width="4.5546875" customWidth="1"/>
    <col min="3" max="3" width="22" customWidth="1"/>
    <col min="4" max="4" width="43.44140625" customWidth="1"/>
    <col min="5" max="5" width="18.6640625" customWidth="1"/>
    <col min="6" max="6" width="17.6640625" customWidth="1"/>
    <col min="7" max="7" width="15.88671875" customWidth="1"/>
  </cols>
  <sheetData>
    <row r="2" spans="1:17" ht="15.6">
      <c r="G2" s="37" t="s">
        <v>100</v>
      </c>
    </row>
    <row r="3" spans="1:17" s="5" customFormat="1" ht="33" customHeight="1">
      <c r="A3" s="147" t="s">
        <v>161</v>
      </c>
      <c r="B3" s="148"/>
      <c r="C3" s="148"/>
      <c r="D3" s="148"/>
      <c r="E3" s="148"/>
      <c r="F3" s="148"/>
      <c r="G3" s="148"/>
      <c r="H3" s="30"/>
      <c r="I3" s="30"/>
      <c r="J3" s="30"/>
      <c r="K3" s="30"/>
      <c r="L3" s="30"/>
      <c r="M3" s="30"/>
    </row>
    <row r="4" spans="1:17" s="5" customFormat="1" ht="14.4" customHeight="1">
      <c r="A4" s="79"/>
      <c r="B4" s="80"/>
      <c r="C4" s="80"/>
      <c r="D4" s="80"/>
      <c r="E4" s="80"/>
      <c r="F4" s="80"/>
      <c r="G4" s="80"/>
      <c r="H4" s="36"/>
      <c r="I4" s="36"/>
      <c r="J4" s="36"/>
      <c r="K4" s="36"/>
      <c r="L4" s="36"/>
      <c r="M4" s="36"/>
    </row>
    <row r="5" spans="1:17" s="5" customFormat="1" ht="34.799999999999997" customHeight="1">
      <c r="A5" s="154" t="s">
        <v>101</v>
      </c>
      <c r="B5" s="154"/>
      <c r="C5" s="154"/>
      <c r="D5" s="154"/>
      <c r="E5" s="154"/>
      <c r="F5" s="154"/>
      <c r="G5" s="154"/>
      <c r="H5" s="36"/>
      <c r="I5" s="36"/>
      <c r="J5" s="36"/>
      <c r="K5" s="36"/>
      <c r="L5" s="36"/>
      <c r="M5" s="36"/>
    </row>
    <row r="6" spans="1:17" ht="18" customHeight="1">
      <c r="A6" s="149" t="s">
        <v>102</v>
      </c>
      <c r="B6" s="150"/>
      <c r="C6" s="150"/>
      <c r="D6" s="150"/>
      <c r="E6" s="150"/>
      <c r="F6" s="150"/>
      <c r="G6" s="150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10.5" customHeight="1">
      <c r="A7" s="82"/>
      <c r="B7" s="82"/>
      <c r="C7" s="82"/>
      <c r="D7" s="82"/>
      <c r="E7" s="82"/>
      <c r="F7" s="82"/>
      <c r="G7" s="82"/>
    </row>
    <row r="8" spans="1:17" ht="26.25" customHeight="1">
      <c r="A8" s="151" t="s">
        <v>0</v>
      </c>
      <c r="B8" s="151"/>
      <c r="C8" s="152" t="s">
        <v>27</v>
      </c>
      <c r="D8" s="152" t="s">
        <v>28</v>
      </c>
      <c r="E8" s="152" t="s">
        <v>31</v>
      </c>
      <c r="F8" s="153"/>
      <c r="G8" s="152" t="s">
        <v>82</v>
      </c>
    </row>
    <row r="9" spans="1:17" ht="19.5" customHeight="1">
      <c r="A9" s="151"/>
      <c r="B9" s="151"/>
      <c r="C9" s="152"/>
      <c r="D9" s="152"/>
      <c r="E9" s="152" t="s">
        <v>103</v>
      </c>
      <c r="F9" s="152" t="s">
        <v>30</v>
      </c>
      <c r="G9" s="153"/>
    </row>
    <row r="10" spans="1:17" ht="36.6" customHeight="1">
      <c r="A10" s="75" t="s">
        <v>5</v>
      </c>
      <c r="B10" s="75" t="s">
        <v>6</v>
      </c>
      <c r="C10" s="152"/>
      <c r="D10" s="152"/>
      <c r="E10" s="152"/>
      <c r="F10" s="152"/>
      <c r="G10" s="153"/>
    </row>
    <row r="11" spans="1:17" ht="15" customHeight="1">
      <c r="A11" s="51">
        <v>1</v>
      </c>
      <c r="B11" s="51">
        <v>2</v>
      </c>
      <c r="C11" s="51">
        <v>3</v>
      </c>
      <c r="D11" s="51">
        <v>4</v>
      </c>
      <c r="E11" s="51">
        <v>5</v>
      </c>
      <c r="F11" s="51">
        <v>5</v>
      </c>
      <c r="G11" s="51">
        <v>7</v>
      </c>
    </row>
    <row r="12" spans="1:17" s="5" customFormat="1">
      <c r="A12" s="145" t="s">
        <v>59</v>
      </c>
      <c r="B12" s="143"/>
      <c r="C12" s="146" t="s">
        <v>86</v>
      </c>
      <c r="D12" s="83" t="s">
        <v>15</v>
      </c>
      <c r="E12" s="53">
        <f>E13</f>
        <v>145913.01</v>
      </c>
      <c r="F12" s="53">
        <f>F13</f>
        <v>0</v>
      </c>
      <c r="G12" s="84">
        <f t="shared" ref="G12:G17" si="0">F12/E12</f>
        <v>0</v>
      </c>
    </row>
    <row r="13" spans="1:17" s="5" customFormat="1">
      <c r="A13" s="145"/>
      <c r="B13" s="143"/>
      <c r="C13" s="146"/>
      <c r="D13" s="28" t="s">
        <v>107</v>
      </c>
      <c r="E13" s="56">
        <f>E15+E16+E17+E19</f>
        <v>145913.01</v>
      </c>
      <c r="F13" s="56">
        <f>F15+F16+F17+F19</f>
        <v>0</v>
      </c>
      <c r="G13" s="85">
        <f t="shared" si="0"/>
        <v>0</v>
      </c>
    </row>
    <row r="14" spans="1:17" s="5" customFormat="1">
      <c r="A14" s="145"/>
      <c r="B14" s="143"/>
      <c r="C14" s="146"/>
      <c r="D14" s="86" t="s">
        <v>29</v>
      </c>
      <c r="E14" s="56"/>
      <c r="F14" s="56"/>
      <c r="G14" s="85"/>
    </row>
    <row r="15" spans="1:17" s="5" customFormat="1">
      <c r="A15" s="145"/>
      <c r="B15" s="143"/>
      <c r="C15" s="146"/>
      <c r="D15" s="28" t="s">
        <v>105</v>
      </c>
      <c r="E15" s="56">
        <v>28405.72</v>
      </c>
      <c r="F15" s="56">
        <v>0</v>
      </c>
      <c r="G15" s="85">
        <f t="shared" si="0"/>
        <v>0</v>
      </c>
    </row>
    <row r="16" spans="1:17" s="5" customFormat="1">
      <c r="A16" s="145"/>
      <c r="B16" s="143"/>
      <c r="C16" s="146"/>
      <c r="D16" s="87" t="s">
        <v>104</v>
      </c>
      <c r="E16" s="56">
        <v>1087.82</v>
      </c>
      <c r="F16" s="56">
        <v>0</v>
      </c>
      <c r="G16" s="85">
        <f t="shared" si="0"/>
        <v>0</v>
      </c>
    </row>
    <row r="17" spans="1:7" s="5" customFormat="1">
      <c r="A17" s="145"/>
      <c r="B17" s="143"/>
      <c r="C17" s="146"/>
      <c r="D17" s="88" t="s">
        <v>106</v>
      </c>
      <c r="E17" s="56">
        <v>115172.8</v>
      </c>
      <c r="F17" s="56">
        <v>0</v>
      </c>
      <c r="G17" s="85">
        <f t="shared" si="0"/>
        <v>0</v>
      </c>
    </row>
    <row r="18" spans="1:7" s="5" customFormat="1" ht="22.8">
      <c r="A18" s="145"/>
      <c r="B18" s="143"/>
      <c r="C18" s="146"/>
      <c r="D18" s="88" t="s">
        <v>109</v>
      </c>
      <c r="E18" s="56"/>
      <c r="F18" s="56"/>
      <c r="G18" s="85"/>
    </row>
    <row r="19" spans="1:7" s="5" customFormat="1">
      <c r="A19" s="145"/>
      <c r="B19" s="143"/>
      <c r="C19" s="146"/>
      <c r="D19" s="88" t="s">
        <v>108</v>
      </c>
      <c r="E19" s="56">
        <v>1246.67</v>
      </c>
      <c r="F19" s="56">
        <v>0</v>
      </c>
      <c r="G19" s="85">
        <f>F19/E19</f>
        <v>0</v>
      </c>
    </row>
  </sheetData>
  <mergeCells count="13">
    <mergeCell ref="A12:A19"/>
    <mergeCell ref="B12:B19"/>
    <mergeCell ref="C12:C19"/>
    <mergeCell ref="A3:G3"/>
    <mergeCell ref="A6:G6"/>
    <mergeCell ref="A8:B9"/>
    <mergeCell ref="C8:C10"/>
    <mergeCell ref="D8:D10"/>
    <mergeCell ref="E8:F8"/>
    <mergeCell ref="G8:G10"/>
    <mergeCell ref="E9:E10"/>
    <mergeCell ref="F9:F10"/>
    <mergeCell ref="A5:G5"/>
  </mergeCells>
  <pageMargins left="0.39370078740157483" right="0" top="0.15748031496062992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K20"/>
  <sheetViews>
    <sheetView topLeftCell="F16" workbookViewId="0">
      <selection activeCell="J18" sqref="J18"/>
    </sheetView>
  </sheetViews>
  <sheetFormatPr defaultRowHeight="14.4"/>
  <cols>
    <col min="1" max="2" width="3.6640625" customWidth="1"/>
    <col min="3" max="3" width="3.88671875" customWidth="1"/>
    <col min="4" max="4" width="3.6640625" customWidth="1"/>
    <col min="5" max="5" width="48.109375" customWidth="1"/>
    <col min="6" max="6" width="23.5546875" customWidth="1"/>
    <col min="7" max="7" width="16.6640625" customWidth="1"/>
    <col min="8" max="8" width="11.33203125" customWidth="1"/>
    <col min="9" max="9" width="34.33203125" customWidth="1"/>
    <col min="10" max="10" width="36.109375" style="3" customWidth="1"/>
    <col min="11" max="11" width="14.109375" customWidth="1"/>
  </cols>
  <sheetData>
    <row r="2" spans="1:11" ht="16.2" customHeight="1">
      <c r="K2" s="37" t="s">
        <v>110</v>
      </c>
    </row>
    <row r="3" spans="1:11" s="4" customFormat="1" ht="24.6" customHeight="1">
      <c r="A3" s="114" t="s">
        <v>162</v>
      </c>
      <c r="B3" s="155"/>
      <c r="C3" s="155"/>
      <c r="D3" s="155"/>
      <c r="E3" s="155"/>
      <c r="F3" s="155"/>
      <c r="G3" s="155"/>
      <c r="H3" s="155"/>
      <c r="I3" s="155"/>
      <c r="J3" s="155"/>
      <c r="K3" s="156"/>
    </row>
    <row r="4" spans="1:11" s="4" customFormat="1" ht="15" customHeight="1">
      <c r="A4" s="73"/>
      <c r="B4" s="81"/>
      <c r="C4" s="81"/>
      <c r="D4" s="81"/>
      <c r="E4" s="81"/>
      <c r="F4" s="81"/>
      <c r="G4" s="81"/>
      <c r="H4" s="81"/>
      <c r="I4" s="81"/>
      <c r="J4" s="81"/>
      <c r="K4" s="89"/>
    </row>
    <row r="5" spans="1:11" s="4" customFormat="1" ht="22.8" customHeight="1">
      <c r="A5" s="161" t="s">
        <v>111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</row>
    <row r="6" spans="1:11" s="4" customFormat="1" ht="21.6" customHeight="1">
      <c r="A6" s="162" t="s">
        <v>93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</row>
    <row r="7" spans="1:11" s="4" customFormat="1" ht="15" customHeight="1">
      <c r="A7" s="157"/>
      <c r="B7" s="158"/>
      <c r="C7" s="158"/>
      <c r="D7" s="158"/>
      <c r="E7" s="158"/>
      <c r="F7" s="158"/>
      <c r="G7" s="158"/>
      <c r="H7" s="158"/>
      <c r="I7" s="158"/>
      <c r="J7" s="158"/>
      <c r="K7" s="159"/>
    </row>
    <row r="8" spans="1:11" ht="37.5" customHeight="1">
      <c r="A8" s="140" t="s">
        <v>0</v>
      </c>
      <c r="B8" s="160"/>
      <c r="C8" s="160"/>
      <c r="D8" s="160"/>
      <c r="E8" s="143" t="s">
        <v>32</v>
      </c>
      <c r="F8" s="143" t="s">
        <v>112</v>
      </c>
      <c r="G8" s="143" t="s">
        <v>33</v>
      </c>
      <c r="H8" s="143" t="s">
        <v>34</v>
      </c>
      <c r="I8" s="143" t="s">
        <v>113</v>
      </c>
      <c r="J8" s="143" t="s">
        <v>114</v>
      </c>
      <c r="K8" s="143" t="s">
        <v>35</v>
      </c>
    </row>
    <row r="9" spans="1:11" ht="18.75" customHeight="1">
      <c r="A9" s="75" t="s">
        <v>5</v>
      </c>
      <c r="B9" s="75" t="s">
        <v>6</v>
      </c>
      <c r="C9" s="75" t="s">
        <v>7</v>
      </c>
      <c r="D9" s="75" t="s">
        <v>8</v>
      </c>
      <c r="E9" s="143"/>
      <c r="F9" s="143"/>
      <c r="G9" s="143"/>
      <c r="H9" s="143"/>
      <c r="I9" s="143"/>
      <c r="J9" s="143"/>
      <c r="K9" s="143"/>
    </row>
    <row r="10" spans="1:11" s="5" customFormat="1" ht="36.75" customHeight="1">
      <c r="A10" s="75" t="s">
        <v>59</v>
      </c>
      <c r="B10" s="75">
        <v>0</v>
      </c>
      <c r="C10" s="47" t="s">
        <v>18</v>
      </c>
      <c r="D10" s="75"/>
      <c r="E10" s="28" t="s">
        <v>88</v>
      </c>
      <c r="F10" s="90"/>
      <c r="G10" s="75"/>
      <c r="H10" s="75"/>
      <c r="I10" s="75"/>
      <c r="J10" s="28"/>
      <c r="K10" s="28"/>
    </row>
    <row r="11" spans="1:11" s="5" customFormat="1" ht="108" customHeight="1">
      <c r="A11" s="75" t="s">
        <v>59</v>
      </c>
      <c r="B11" s="75">
        <v>0</v>
      </c>
      <c r="C11" s="75" t="s">
        <v>18</v>
      </c>
      <c r="D11" s="75">
        <v>1</v>
      </c>
      <c r="E11" s="91" t="s">
        <v>127</v>
      </c>
      <c r="F11" s="78" t="s">
        <v>131</v>
      </c>
      <c r="G11" s="75" t="s">
        <v>87</v>
      </c>
      <c r="H11" s="75">
        <v>2021</v>
      </c>
      <c r="I11" s="78" t="s">
        <v>65</v>
      </c>
      <c r="J11" s="78" t="s">
        <v>169</v>
      </c>
      <c r="K11" s="28"/>
    </row>
    <row r="12" spans="1:11" s="5" customFormat="1" ht="34.200000000000003" customHeight="1">
      <c r="A12" s="75" t="s">
        <v>59</v>
      </c>
      <c r="B12" s="75">
        <v>0</v>
      </c>
      <c r="C12" s="75" t="s">
        <v>18</v>
      </c>
      <c r="D12" s="75">
        <v>2</v>
      </c>
      <c r="E12" s="91" t="s">
        <v>66</v>
      </c>
      <c r="F12" s="78" t="s">
        <v>131</v>
      </c>
      <c r="G12" s="75" t="s">
        <v>87</v>
      </c>
      <c r="H12" s="104">
        <v>2021</v>
      </c>
      <c r="I12" s="78" t="s">
        <v>66</v>
      </c>
      <c r="J12" s="78" t="s">
        <v>169</v>
      </c>
      <c r="K12" s="28"/>
    </row>
    <row r="13" spans="1:11" s="5" customFormat="1" ht="46.8" customHeight="1">
      <c r="A13" s="75">
        <v>16</v>
      </c>
      <c r="B13" s="75">
        <v>0</v>
      </c>
      <c r="C13" s="75">
        <v>1</v>
      </c>
      <c r="D13" s="75">
        <v>3</v>
      </c>
      <c r="E13" s="91" t="s">
        <v>132</v>
      </c>
      <c r="F13" s="78" t="s">
        <v>131</v>
      </c>
      <c r="G13" s="75" t="s">
        <v>87</v>
      </c>
      <c r="H13" s="104">
        <v>2021</v>
      </c>
      <c r="I13" s="78" t="s">
        <v>135</v>
      </c>
      <c r="J13" s="78" t="s">
        <v>169</v>
      </c>
      <c r="K13" s="28"/>
    </row>
    <row r="14" spans="1:11" s="5" customFormat="1" ht="32.25" customHeight="1">
      <c r="A14" s="75">
        <v>16</v>
      </c>
      <c r="B14" s="75">
        <v>0</v>
      </c>
      <c r="C14" s="47" t="s">
        <v>19</v>
      </c>
      <c r="D14" s="75"/>
      <c r="E14" s="28" t="s">
        <v>89</v>
      </c>
      <c r="F14" s="78"/>
      <c r="G14" s="75"/>
      <c r="H14" s="104">
        <v>2021</v>
      </c>
      <c r="I14" s="78"/>
      <c r="J14" s="28"/>
      <c r="K14" s="28"/>
    </row>
    <row r="15" spans="1:11" s="5" customFormat="1" ht="87.75" customHeight="1">
      <c r="A15" s="75" t="s">
        <v>59</v>
      </c>
      <c r="B15" s="75">
        <v>0</v>
      </c>
      <c r="C15" s="75" t="s">
        <v>19</v>
      </c>
      <c r="D15" s="75">
        <v>1</v>
      </c>
      <c r="E15" s="78" t="s">
        <v>134</v>
      </c>
      <c r="F15" s="92" t="s">
        <v>149</v>
      </c>
      <c r="G15" s="75" t="s">
        <v>87</v>
      </c>
      <c r="H15" s="104">
        <v>2021</v>
      </c>
      <c r="I15" s="78" t="s">
        <v>67</v>
      </c>
      <c r="J15" s="78" t="s">
        <v>170</v>
      </c>
      <c r="K15" s="43"/>
    </row>
    <row r="16" spans="1:11" s="5" customFormat="1" ht="75.599999999999994" customHeight="1">
      <c r="A16" s="75" t="s">
        <v>59</v>
      </c>
      <c r="B16" s="75">
        <v>0</v>
      </c>
      <c r="C16" s="75" t="s">
        <v>19</v>
      </c>
      <c r="D16" s="75">
        <v>2</v>
      </c>
      <c r="E16" s="28" t="s">
        <v>133</v>
      </c>
      <c r="F16" s="92" t="s">
        <v>149</v>
      </c>
      <c r="G16" s="75" t="s">
        <v>87</v>
      </c>
      <c r="H16" s="104">
        <v>2021</v>
      </c>
      <c r="I16" s="78" t="s">
        <v>68</v>
      </c>
      <c r="J16" s="78" t="s">
        <v>170</v>
      </c>
      <c r="K16" s="43"/>
    </row>
    <row r="17" spans="1:11" s="5" customFormat="1" ht="54" customHeight="1">
      <c r="A17" s="75" t="s">
        <v>59</v>
      </c>
      <c r="B17" s="75">
        <v>0</v>
      </c>
      <c r="C17" s="75" t="s">
        <v>19</v>
      </c>
      <c r="D17" s="75">
        <v>3</v>
      </c>
      <c r="E17" s="28" t="s">
        <v>147</v>
      </c>
      <c r="F17" s="78"/>
      <c r="G17" s="75" t="s">
        <v>87</v>
      </c>
      <c r="H17" s="104">
        <v>2021</v>
      </c>
      <c r="I17" s="78" t="s">
        <v>148</v>
      </c>
      <c r="J17" s="28" t="s">
        <v>171</v>
      </c>
      <c r="K17" s="43"/>
    </row>
    <row r="18" spans="1:11" s="5" customFormat="1" ht="189" customHeight="1">
      <c r="A18" s="75" t="s">
        <v>59</v>
      </c>
      <c r="B18" s="75">
        <v>0</v>
      </c>
      <c r="C18" s="75" t="s">
        <v>22</v>
      </c>
      <c r="D18" s="75"/>
      <c r="E18" s="28" t="s">
        <v>61</v>
      </c>
      <c r="F18" s="94" t="s">
        <v>150</v>
      </c>
      <c r="G18" s="75" t="s">
        <v>87</v>
      </c>
      <c r="H18" s="104">
        <v>2021</v>
      </c>
      <c r="I18" s="78" t="s">
        <v>69</v>
      </c>
      <c r="J18" s="93" t="s">
        <v>172</v>
      </c>
      <c r="K18" s="43"/>
    </row>
    <row r="19" spans="1:11" s="5" customFormat="1" ht="85.2" customHeight="1">
      <c r="A19" s="75" t="s">
        <v>59</v>
      </c>
      <c r="B19" s="75">
        <v>0</v>
      </c>
      <c r="C19" s="75" t="s">
        <v>21</v>
      </c>
      <c r="D19" s="75"/>
      <c r="E19" s="28" t="s">
        <v>70</v>
      </c>
      <c r="F19" s="92" t="s">
        <v>151</v>
      </c>
      <c r="G19" s="75" t="s">
        <v>87</v>
      </c>
      <c r="H19" s="104">
        <v>2021</v>
      </c>
      <c r="I19" s="78" t="s">
        <v>130</v>
      </c>
      <c r="J19" s="95" t="s">
        <v>91</v>
      </c>
      <c r="K19" s="43"/>
    </row>
    <row r="20" spans="1:11" s="5" customFormat="1" ht="84" customHeight="1">
      <c r="A20" s="75" t="s">
        <v>59</v>
      </c>
      <c r="B20" s="75">
        <v>0</v>
      </c>
      <c r="C20" s="75" t="s">
        <v>16</v>
      </c>
      <c r="D20" s="75"/>
      <c r="E20" s="28" t="s">
        <v>71</v>
      </c>
      <c r="F20" s="94" t="s">
        <v>152</v>
      </c>
      <c r="G20" s="75" t="s">
        <v>87</v>
      </c>
      <c r="H20" s="104">
        <v>2021</v>
      </c>
      <c r="I20" s="78" t="s">
        <v>72</v>
      </c>
      <c r="J20" s="96" t="s">
        <v>90</v>
      </c>
      <c r="K20" s="43"/>
    </row>
  </sheetData>
  <mergeCells count="12">
    <mergeCell ref="A3:K3"/>
    <mergeCell ref="A7:K7"/>
    <mergeCell ref="E8:E9"/>
    <mergeCell ref="F8:F9"/>
    <mergeCell ref="G8:G9"/>
    <mergeCell ref="H8:H9"/>
    <mergeCell ref="I8:I9"/>
    <mergeCell ref="J8:J9"/>
    <mergeCell ref="K8:K9"/>
    <mergeCell ref="A8:D8"/>
    <mergeCell ref="A5:K5"/>
    <mergeCell ref="A6:K6"/>
  </mergeCells>
  <pageMargins left="0" right="0" top="0.15748031496062992" bottom="0.15748031496062992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8"/>
  <sheetViews>
    <sheetView tabSelected="1" workbookViewId="0">
      <selection activeCell="E13" sqref="E13"/>
    </sheetView>
  </sheetViews>
  <sheetFormatPr defaultRowHeight="14.4"/>
  <cols>
    <col min="1" max="1" width="4.44140625" customWidth="1"/>
    <col min="2" max="2" width="4.33203125" customWidth="1"/>
    <col min="3" max="3" width="4.6640625" customWidth="1"/>
    <col min="4" max="4" width="29.109375" customWidth="1"/>
    <col min="5" max="5" width="33.33203125" customWidth="1"/>
    <col min="6" max="6" width="11" customWidth="1"/>
    <col min="7" max="11" width="10.6640625" customWidth="1"/>
    <col min="17" max="17" width="7.5546875" customWidth="1"/>
  </cols>
  <sheetData>
    <row r="2" spans="1:11" ht="15.6">
      <c r="K2" s="39" t="s">
        <v>115</v>
      </c>
    </row>
    <row r="3" spans="1:11">
      <c r="K3" s="6"/>
    </row>
    <row r="4" spans="1:11" s="2" customFormat="1" ht="51" customHeight="1">
      <c r="A4" s="114" t="s">
        <v>159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s="2" customFormat="1" ht="45.6" customHeight="1">
      <c r="A5" s="161" t="s">
        <v>111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</row>
    <row r="6" spans="1:11" s="2" customFormat="1" ht="24" customHeight="1">
      <c r="A6" s="162" t="s">
        <v>93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</row>
    <row r="7" spans="1:11" s="2" customFormat="1" ht="14.1" customHeight="1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</row>
    <row r="8" spans="1:11" ht="15.6">
      <c r="A8" s="163" t="s">
        <v>160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</row>
  </sheetData>
  <mergeCells count="5">
    <mergeCell ref="A8:K8"/>
    <mergeCell ref="A4:K4"/>
    <mergeCell ref="A5:K5"/>
    <mergeCell ref="A6:K6"/>
    <mergeCell ref="A7:K7"/>
  </mergeCells>
  <phoneticPr fontId="31" type="noConversion"/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selection activeCell="A11" sqref="A11:K11"/>
    </sheetView>
  </sheetViews>
  <sheetFormatPr defaultRowHeight="14.4"/>
  <cols>
    <col min="1" max="1" width="4.109375" customWidth="1"/>
    <col min="2" max="2" width="6.6640625" customWidth="1"/>
    <col min="3" max="3" width="3.44140625" customWidth="1"/>
    <col min="4" max="4" width="37" customWidth="1"/>
    <col min="5" max="5" width="12.6640625" customWidth="1"/>
    <col min="6" max="10" width="10.6640625" customWidth="1"/>
    <col min="11" max="11" width="43.5546875" customWidth="1"/>
  </cols>
  <sheetData>
    <row r="1" spans="1:16" ht="15.6">
      <c r="A1" s="5"/>
      <c r="B1" s="5"/>
      <c r="C1" s="5"/>
      <c r="D1" s="5"/>
      <c r="E1" s="5"/>
      <c r="F1" s="5"/>
      <c r="G1" s="5"/>
      <c r="H1" s="5"/>
      <c r="I1" s="5"/>
      <c r="J1" s="5"/>
      <c r="K1" s="105" t="s">
        <v>116</v>
      </c>
    </row>
    <row r="2" spans="1:16" ht="13.8" customHeight="1">
      <c r="A2" s="5"/>
      <c r="B2" s="5"/>
      <c r="C2" s="5"/>
      <c r="D2" s="5"/>
      <c r="E2" s="5"/>
      <c r="F2" s="5"/>
      <c r="G2" s="5"/>
      <c r="H2" s="5"/>
      <c r="I2" s="5"/>
      <c r="J2" s="5"/>
      <c r="K2" s="106"/>
    </row>
    <row r="3" spans="1:16" ht="19.8" customHeight="1">
      <c r="A3" s="166" t="s">
        <v>163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6" ht="13.2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6" ht="28.8" customHeight="1">
      <c r="A5" s="161" t="s">
        <v>111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</row>
    <row r="6" spans="1:16" ht="21" customHeight="1">
      <c r="A6" s="162" t="s">
        <v>93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</row>
    <row r="7" spans="1:16" ht="16.2" customHeight="1">
      <c r="A7" s="167"/>
      <c r="B7" s="167"/>
      <c r="C7" s="167"/>
      <c r="D7" s="167"/>
      <c r="E7" s="167"/>
      <c r="F7" s="167"/>
      <c r="G7" s="167"/>
      <c r="H7" s="167"/>
      <c r="I7" s="167"/>
      <c r="J7" s="167"/>
      <c r="K7" s="167"/>
    </row>
    <row r="8" spans="1:16" ht="17.25" customHeight="1">
      <c r="A8" s="181" t="s">
        <v>36</v>
      </c>
      <c r="B8" s="181"/>
      <c r="C8" s="181" t="s">
        <v>37</v>
      </c>
      <c r="D8" s="182" t="s">
        <v>38</v>
      </c>
      <c r="E8" s="182" t="s">
        <v>39</v>
      </c>
      <c r="F8" s="183" t="s">
        <v>40</v>
      </c>
      <c r="G8" s="183"/>
      <c r="H8" s="183"/>
      <c r="I8" s="184" t="s">
        <v>120</v>
      </c>
      <c r="J8" s="184" t="s">
        <v>121</v>
      </c>
      <c r="K8" s="182" t="s">
        <v>41</v>
      </c>
    </row>
    <row r="9" spans="1:16" ht="77.25" customHeight="1">
      <c r="A9" s="181"/>
      <c r="B9" s="181"/>
      <c r="C9" s="181"/>
      <c r="D9" s="185"/>
      <c r="E9" s="185"/>
      <c r="F9" s="181" t="s">
        <v>117</v>
      </c>
      <c r="G9" s="181" t="s">
        <v>118</v>
      </c>
      <c r="H9" s="181" t="s">
        <v>73</v>
      </c>
      <c r="I9" s="186"/>
      <c r="J9" s="186"/>
      <c r="K9" s="185"/>
    </row>
    <row r="10" spans="1:16" ht="18.75" customHeight="1">
      <c r="A10" s="187" t="s">
        <v>5</v>
      </c>
      <c r="B10" s="187" t="s">
        <v>6</v>
      </c>
      <c r="C10" s="181"/>
      <c r="D10" s="188"/>
      <c r="E10" s="188"/>
      <c r="F10" s="181"/>
      <c r="G10" s="181"/>
      <c r="H10" s="181"/>
      <c r="I10" s="189"/>
      <c r="J10" s="189"/>
      <c r="K10" s="188"/>
    </row>
    <row r="11" spans="1:16" s="5" customFormat="1">
      <c r="A11" s="190" t="s">
        <v>86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1"/>
    </row>
    <row r="12" spans="1:16" s="5" customFormat="1" ht="12.75" customHeight="1">
      <c r="A12" s="192">
        <v>1</v>
      </c>
      <c r="B12" s="193">
        <v>2</v>
      </c>
      <c r="C12" s="61">
        <v>3</v>
      </c>
      <c r="D12" s="61">
        <v>4</v>
      </c>
      <c r="E12" s="61">
        <v>5</v>
      </c>
      <c r="F12" s="61">
        <v>6</v>
      </c>
      <c r="G12" s="61">
        <v>7</v>
      </c>
      <c r="H12" s="61">
        <v>8</v>
      </c>
      <c r="I12" s="61">
        <v>9</v>
      </c>
      <c r="J12" s="61">
        <v>10</v>
      </c>
      <c r="K12" s="193">
        <v>11</v>
      </c>
    </row>
    <row r="13" spans="1:16" s="5" customFormat="1" ht="81" customHeight="1">
      <c r="A13" s="194">
        <v>16</v>
      </c>
      <c r="B13" s="194" t="s">
        <v>60</v>
      </c>
      <c r="C13" s="195">
        <v>1</v>
      </c>
      <c r="D13" s="196" t="s">
        <v>74</v>
      </c>
      <c r="E13" s="197" t="s">
        <v>137</v>
      </c>
      <c r="F13" s="198">
        <v>17</v>
      </c>
      <c r="G13" s="198">
        <v>10</v>
      </c>
      <c r="H13" s="198">
        <v>0</v>
      </c>
      <c r="I13" s="199">
        <f>H13/G13</f>
        <v>0</v>
      </c>
      <c r="J13" s="200">
        <f>H13/F13</f>
        <v>0</v>
      </c>
      <c r="K13" s="201" t="s">
        <v>164</v>
      </c>
      <c r="L13" s="19"/>
      <c r="M13" s="26"/>
      <c r="N13" s="26"/>
      <c r="O13" s="20"/>
      <c r="P13" s="21"/>
    </row>
    <row r="14" spans="1:16" s="5" customFormat="1" ht="16.8" customHeight="1">
      <c r="A14" s="202"/>
      <c r="B14" s="202"/>
      <c r="C14" s="203"/>
      <c r="D14" s="204"/>
      <c r="E14" s="197" t="s">
        <v>139</v>
      </c>
      <c r="F14" s="205">
        <v>15447</v>
      </c>
      <c r="G14" s="205">
        <v>13000</v>
      </c>
      <c r="H14" s="198">
        <v>0</v>
      </c>
      <c r="I14" s="199">
        <f t="shared" ref="I14:I20" si="0">H14/G14</f>
        <v>0</v>
      </c>
      <c r="J14" s="200">
        <f t="shared" ref="J14:J20" si="1">H14/F14</f>
        <v>0</v>
      </c>
      <c r="K14" s="206"/>
      <c r="L14" s="22"/>
      <c r="M14" s="26"/>
      <c r="N14" s="26"/>
      <c r="O14" s="18"/>
      <c r="P14" s="21"/>
    </row>
    <row r="15" spans="1:16" s="5" customFormat="1" ht="36" customHeight="1">
      <c r="A15" s="194">
        <v>16</v>
      </c>
      <c r="B15" s="207" t="s">
        <v>60</v>
      </c>
      <c r="C15" s="207">
        <v>2</v>
      </c>
      <c r="D15" s="208" t="s">
        <v>136</v>
      </c>
      <c r="E15" s="207" t="s">
        <v>75</v>
      </c>
      <c r="F15" s="209">
        <v>9</v>
      </c>
      <c r="G15" s="209">
        <v>12</v>
      </c>
      <c r="H15" s="198">
        <v>0</v>
      </c>
      <c r="I15" s="199">
        <f t="shared" si="0"/>
        <v>0</v>
      </c>
      <c r="J15" s="200">
        <f>H15/F15</f>
        <v>0</v>
      </c>
      <c r="K15" s="210" t="s">
        <v>166</v>
      </c>
      <c r="L15" s="23"/>
      <c r="M15" s="26"/>
      <c r="N15" s="26"/>
      <c r="O15" s="18"/>
      <c r="P15" s="21"/>
    </row>
    <row r="16" spans="1:16" s="5" customFormat="1" ht="67.8" customHeight="1">
      <c r="A16" s="202"/>
      <c r="B16" s="207" t="s">
        <v>60</v>
      </c>
      <c r="C16" s="207">
        <v>3</v>
      </c>
      <c r="D16" s="208" t="s">
        <v>76</v>
      </c>
      <c r="E16" s="197" t="s">
        <v>137</v>
      </c>
      <c r="F16" s="198">
        <v>2</v>
      </c>
      <c r="G16" s="198">
        <v>3</v>
      </c>
      <c r="H16" s="198">
        <v>0</v>
      </c>
      <c r="I16" s="199">
        <f t="shared" si="0"/>
        <v>0</v>
      </c>
      <c r="J16" s="200">
        <f>H16/F16</f>
        <v>0</v>
      </c>
      <c r="K16" s="201" t="s">
        <v>167</v>
      </c>
      <c r="L16" s="23"/>
      <c r="M16" s="26"/>
      <c r="N16" s="26"/>
      <c r="O16" s="26"/>
      <c r="P16" s="21"/>
    </row>
    <row r="17" spans="1:16" s="5" customFormat="1" ht="32.25" customHeight="1">
      <c r="A17" s="192" t="s">
        <v>59</v>
      </c>
      <c r="B17" s="192" t="s">
        <v>60</v>
      </c>
      <c r="C17" s="192" t="s">
        <v>24</v>
      </c>
      <c r="D17" s="211" t="s">
        <v>138</v>
      </c>
      <c r="E17" s="197" t="s">
        <v>139</v>
      </c>
      <c r="F17" s="205">
        <v>6460.2</v>
      </c>
      <c r="G17" s="205">
        <v>4000</v>
      </c>
      <c r="H17" s="198">
        <v>0</v>
      </c>
      <c r="I17" s="199">
        <f t="shared" si="0"/>
        <v>0</v>
      </c>
      <c r="J17" s="200">
        <f>H17/F17</f>
        <v>0</v>
      </c>
      <c r="K17" s="206"/>
      <c r="L17" s="23"/>
      <c r="M17" s="26"/>
      <c r="N17" s="26"/>
      <c r="O17" s="26"/>
      <c r="P17" s="21"/>
    </row>
    <row r="18" spans="1:16" s="5" customFormat="1" ht="46.5" customHeight="1">
      <c r="A18" s="194" t="s">
        <v>59</v>
      </c>
      <c r="B18" s="207" t="s">
        <v>60</v>
      </c>
      <c r="C18" s="207" t="s">
        <v>25</v>
      </c>
      <c r="D18" s="96" t="s">
        <v>77</v>
      </c>
      <c r="E18" s="197" t="s">
        <v>139</v>
      </c>
      <c r="F18" s="212">
        <v>25</v>
      </c>
      <c r="G18" s="212">
        <v>26</v>
      </c>
      <c r="H18" s="198">
        <v>0</v>
      </c>
      <c r="I18" s="199">
        <f t="shared" si="0"/>
        <v>0</v>
      </c>
      <c r="J18" s="200">
        <f t="shared" si="1"/>
        <v>0</v>
      </c>
      <c r="K18" s="210" t="s">
        <v>166</v>
      </c>
      <c r="L18" s="41"/>
      <c r="M18" s="26"/>
      <c r="N18" s="26"/>
      <c r="O18" s="26"/>
      <c r="P18" s="21"/>
    </row>
    <row r="19" spans="1:16" s="5" customFormat="1" ht="36.75" customHeight="1">
      <c r="A19" s="202"/>
      <c r="B19" s="207" t="s">
        <v>60</v>
      </c>
      <c r="C19" s="207" t="s">
        <v>26</v>
      </c>
      <c r="D19" s="213" t="s">
        <v>79</v>
      </c>
      <c r="E19" s="187" t="s">
        <v>141</v>
      </c>
      <c r="F19" s="205">
        <v>3554.84</v>
      </c>
      <c r="G19" s="205">
        <v>2500</v>
      </c>
      <c r="H19" s="198">
        <v>0</v>
      </c>
      <c r="I19" s="199">
        <f t="shared" si="0"/>
        <v>0</v>
      </c>
      <c r="J19" s="200">
        <v>0</v>
      </c>
      <c r="K19" s="213" t="s">
        <v>168</v>
      </c>
    </row>
    <row r="20" spans="1:16" s="5" customFormat="1" ht="51.75" customHeight="1">
      <c r="A20" s="207" t="s">
        <v>59</v>
      </c>
      <c r="B20" s="207" t="s">
        <v>60</v>
      </c>
      <c r="C20" s="207" t="s">
        <v>140</v>
      </c>
      <c r="D20" s="213" t="s">
        <v>80</v>
      </c>
      <c r="E20" s="214" t="s">
        <v>78</v>
      </c>
      <c r="F20" s="198">
        <v>19</v>
      </c>
      <c r="G20" s="198">
        <v>13</v>
      </c>
      <c r="H20" s="198">
        <v>0</v>
      </c>
      <c r="I20" s="199">
        <f t="shared" si="0"/>
        <v>0</v>
      </c>
      <c r="J20" s="200">
        <f t="shared" si="1"/>
        <v>0</v>
      </c>
      <c r="K20" s="215" t="s">
        <v>165</v>
      </c>
    </row>
    <row r="21" spans="1:16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6" ht="46.2" customHeight="1">
      <c r="A22" s="168" t="s">
        <v>119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</row>
  </sheetData>
  <mergeCells count="25">
    <mergeCell ref="A22:K22"/>
    <mergeCell ref="A18:A19"/>
    <mergeCell ref="A11:K11"/>
    <mergeCell ref="A13:A14"/>
    <mergeCell ref="B13:B14"/>
    <mergeCell ref="C13:C14"/>
    <mergeCell ref="D13:D14"/>
    <mergeCell ref="A15:A16"/>
    <mergeCell ref="K13:K14"/>
    <mergeCell ref="K16:K17"/>
    <mergeCell ref="A3:K3"/>
    <mergeCell ref="A7:K7"/>
    <mergeCell ref="A8:B9"/>
    <mergeCell ref="C8:C10"/>
    <mergeCell ref="D8:D10"/>
    <mergeCell ref="E8:E10"/>
    <mergeCell ref="F8:H8"/>
    <mergeCell ref="I8:I10"/>
    <mergeCell ref="J8:J10"/>
    <mergeCell ref="K8:K10"/>
    <mergeCell ref="F9:F10"/>
    <mergeCell ref="G9:G10"/>
    <mergeCell ref="H9:H10"/>
    <mergeCell ref="A5:K5"/>
    <mergeCell ref="A6:K6"/>
  </mergeCells>
  <pageMargins left="0.11811023622047245" right="0.11811023622047245" top="0.35433070866141736" bottom="0.35433070866141736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K15"/>
  <sheetViews>
    <sheetView topLeftCell="A4" workbookViewId="0">
      <selection activeCell="E15" sqref="E15"/>
    </sheetView>
  </sheetViews>
  <sheetFormatPr defaultRowHeight="14.4"/>
  <cols>
    <col min="1" max="1" width="4.33203125" customWidth="1"/>
    <col min="2" max="2" width="52.44140625" customWidth="1"/>
    <col min="3" max="3" width="13.33203125" customWidth="1"/>
    <col min="4" max="4" width="10.33203125" customWidth="1"/>
    <col min="5" max="5" width="67.88671875" customWidth="1"/>
  </cols>
  <sheetData>
    <row r="2" spans="1:11" ht="15.6">
      <c r="E2" s="37" t="s">
        <v>122</v>
      </c>
    </row>
    <row r="3" spans="1:11" ht="13.5" customHeight="1">
      <c r="E3" s="6"/>
    </row>
    <row r="4" spans="1:11" ht="46.5" customHeight="1">
      <c r="A4" s="169" t="s">
        <v>146</v>
      </c>
      <c r="B4" s="170"/>
      <c r="C4" s="170"/>
      <c r="D4" s="170"/>
      <c r="E4" s="170"/>
    </row>
    <row r="5" spans="1:11" ht="35.4" customHeight="1">
      <c r="A5" s="161" t="s">
        <v>111</v>
      </c>
      <c r="B5" s="161"/>
      <c r="C5" s="161"/>
      <c r="D5" s="161"/>
      <c r="E5" s="161"/>
      <c r="F5" s="97"/>
      <c r="G5" s="97"/>
      <c r="H5" s="97"/>
      <c r="I5" s="97"/>
      <c r="J5" s="97"/>
      <c r="K5" s="97"/>
    </row>
    <row r="6" spans="1:11" ht="24.6" customHeight="1">
      <c r="A6" s="162" t="s">
        <v>93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</row>
    <row r="7" spans="1:11" ht="24" customHeight="1">
      <c r="A7" s="171"/>
      <c r="B7" s="172"/>
      <c r="C7" s="172"/>
      <c r="D7" s="172"/>
      <c r="E7" s="172"/>
      <c r="F7" s="5"/>
      <c r="G7" s="5"/>
      <c r="H7" s="5"/>
      <c r="I7" s="5"/>
      <c r="J7" s="5"/>
      <c r="K7" s="5"/>
    </row>
    <row r="8" spans="1:11" ht="31.2">
      <c r="A8" s="98" t="s">
        <v>37</v>
      </c>
      <c r="B8" s="99" t="s">
        <v>42</v>
      </c>
      <c r="C8" s="100" t="s">
        <v>43</v>
      </c>
      <c r="D8" s="99" t="s">
        <v>44</v>
      </c>
      <c r="E8" s="99" t="s">
        <v>45</v>
      </c>
      <c r="F8" s="5"/>
      <c r="G8" s="5"/>
      <c r="H8" s="5"/>
      <c r="I8" s="5"/>
      <c r="J8" s="5"/>
      <c r="K8" s="5"/>
    </row>
    <row r="9" spans="1:11" ht="32.4" customHeight="1">
      <c r="A9" s="99">
        <v>1</v>
      </c>
      <c r="B9" s="101" t="s">
        <v>46</v>
      </c>
      <c r="C9" s="102">
        <v>43860</v>
      </c>
      <c r="D9" s="99">
        <v>100</v>
      </c>
      <c r="E9" s="103" t="s">
        <v>81</v>
      </c>
      <c r="F9" s="5"/>
      <c r="G9" s="5"/>
      <c r="H9" s="5"/>
      <c r="I9" s="5"/>
      <c r="J9" s="5"/>
      <c r="K9" s="5"/>
    </row>
    <row r="10" spans="1:11" ht="31.2">
      <c r="A10" s="99">
        <v>2</v>
      </c>
      <c r="B10" s="101" t="s">
        <v>46</v>
      </c>
      <c r="C10" s="102">
        <v>43983</v>
      </c>
      <c r="D10" s="99">
        <v>591</v>
      </c>
      <c r="E10" s="103" t="s">
        <v>153</v>
      </c>
      <c r="F10" s="5"/>
      <c r="G10" s="5"/>
      <c r="H10" s="5"/>
      <c r="I10" s="5"/>
      <c r="J10" s="5"/>
      <c r="K10" s="5"/>
    </row>
    <row r="11" spans="1:11" ht="31.2">
      <c r="A11" s="99">
        <v>3</v>
      </c>
      <c r="B11" s="101" t="s">
        <v>46</v>
      </c>
      <c r="C11" s="102">
        <v>44007</v>
      </c>
      <c r="D11" s="99">
        <v>687</v>
      </c>
      <c r="E11" s="103" t="s">
        <v>154</v>
      </c>
      <c r="F11" s="5"/>
      <c r="G11" s="5"/>
      <c r="H11" s="5"/>
      <c r="I11" s="5"/>
      <c r="J11" s="5"/>
      <c r="K11" s="5"/>
    </row>
    <row r="12" spans="1:11" ht="31.2">
      <c r="A12" s="99">
        <v>4</v>
      </c>
      <c r="B12" s="101" t="s">
        <v>46</v>
      </c>
      <c r="C12" s="102">
        <v>44193</v>
      </c>
      <c r="D12" s="99">
        <v>1714</v>
      </c>
      <c r="E12" s="103" t="s">
        <v>155</v>
      </c>
      <c r="F12" s="5"/>
      <c r="G12" s="5"/>
      <c r="H12" s="5"/>
      <c r="I12" s="5"/>
      <c r="J12" s="5"/>
      <c r="K12" s="5"/>
    </row>
    <row r="13" spans="1:11">
      <c r="A13" s="5"/>
      <c r="B13" s="5"/>
      <c r="C13" s="5"/>
      <c r="D13" s="5"/>
      <c r="E13" s="5"/>
    </row>
    <row r="14" spans="1:11">
      <c r="A14" s="5"/>
      <c r="B14" s="5"/>
      <c r="C14" s="5"/>
      <c r="D14" s="5"/>
      <c r="E14" s="5"/>
    </row>
    <row r="15" spans="1:11">
      <c r="A15" s="5"/>
      <c r="B15" s="5"/>
      <c r="C15" s="5"/>
      <c r="D15" s="5"/>
      <c r="E15" s="5"/>
    </row>
  </sheetData>
  <mergeCells count="4">
    <mergeCell ref="A4:E4"/>
    <mergeCell ref="A7:E7"/>
    <mergeCell ref="A5:E5"/>
    <mergeCell ref="A6:K6"/>
  </mergeCells>
  <phoneticPr fontId="31" type="noConversion"/>
  <pageMargins left="0" right="0" top="0.35433070866141736" bottom="0.35433070866141736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K15"/>
  <sheetViews>
    <sheetView workbookViewId="0">
      <selection activeCell="E11" sqref="E11"/>
    </sheetView>
  </sheetViews>
  <sheetFormatPr defaultRowHeight="14.4"/>
  <cols>
    <col min="1" max="1" width="7.21875" customWidth="1"/>
    <col min="2" max="2" width="7.5546875" customWidth="1"/>
    <col min="3" max="3" width="19.44140625" customWidth="1"/>
    <col min="4" max="4" width="15" customWidth="1"/>
    <col min="5" max="5" width="17.44140625" customWidth="1"/>
    <col min="6" max="6" width="17.88671875" customWidth="1"/>
    <col min="7" max="7" width="13.6640625" customWidth="1"/>
    <col min="8" max="8" width="13.109375" customWidth="1"/>
    <col min="9" max="9" width="13.5546875" customWidth="1"/>
    <col min="10" max="10" width="13.33203125" customWidth="1"/>
  </cols>
  <sheetData>
    <row r="2" spans="1:11">
      <c r="J2" s="40" t="s">
        <v>123</v>
      </c>
    </row>
    <row r="3" spans="1:11" ht="44.25" customHeight="1">
      <c r="A3" s="173" t="s">
        <v>157</v>
      </c>
      <c r="B3" s="173"/>
      <c r="C3" s="173"/>
      <c r="D3" s="173"/>
      <c r="E3" s="173"/>
      <c r="F3" s="173"/>
      <c r="G3" s="173"/>
      <c r="H3" s="173"/>
      <c r="I3" s="173"/>
      <c r="J3" s="173"/>
    </row>
    <row r="4" spans="1:11" ht="33.6" customHeight="1">
      <c r="A4" s="179" t="s">
        <v>124</v>
      </c>
      <c r="B4" s="179"/>
      <c r="C4" s="179"/>
      <c r="D4" s="179"/>
      <c r="E4" s="179"/>
      <c r="F4" s="179"/>
      <c r="G4" s="179"/>
      <c r="H4" s="179"/>
      <c r="I4" s="179"/>
      <c r="J4" s="179"/>
    </row>
    <row r="5" spans="1:11" ht="21.6" customHeight="1">
      <c r="A5" s="162" t="s">
        <v>93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</row>
    <row r="6" spans="1:11" ht="10.199999999999999" customHeight="1">
      <c r="A6" s="180"/>
      <c r="B6" s="180"/>
      <c r="C6" s="180"/>
      <c r="D6" s="180"/>
      <c r="E6" s="180"/>
      <c r="F6" s="180"/>
      <c r="G6" s="180"/>
      <c r="H6" s="180"/>
      <c r="I6" s="180"/>
      <c r="J6" s="180"/>
    </row>
    <row r="7" spans="1:11" ht="9" customHeight="1">
      <c r="A7" s="13"/>
      <c r="B7" s="14"/>
      <c r="C7" s="14"/>
      <c r="D7" s="14"/>
      <c r="E7" s="14"/>
      <c r="F7" s="14"/>
      <c r="G7" s="14"/>
      <c r="H7" s="14"/>
      <c r="I7" s="14"/>
      <c r="J7" s="14"/>
    </row>
    <row r="8" spans="1:11" ht="95.25" customHeight="1">
      <c r="A8" s="176" t="s">
        <v>0</v>
      </c>
      <c r="B8" s="176"/>
      <c r="C8" s="177" t="s">
        <v>48</v>
      </c>
      <c r="D8" s="177" t="s">
        <v>49</v>
      </c>
      <c r="E8" s="177" t="s">
        <v>50</v>
      </c>
      <c r="F8" s="15" t="s">
        <v>51</v>
      </c>
      <c r="G8" s="15" t="s">
        <v>52</v>
      </c>
      <c r="H8" s="15" t="s">
        <v>53</v>
      </c>
      <c r="I8" s="15" t="s">
        <v>54</v>
      </c>
      <c r="J8" s="15" t="s">
        <v>55</v>
      </c>
    </row>
    <row r="9" spans="1:11" s="17" customFormat="1">
      <c r="A9" s="15" t="s">
        <v>5</v>
      </c>
      <c r="B9" s="15" t="s">
        <v>6</v>
      </c>
      <c r="C9" s="177"/>
      <c r="D9" s="178"/>
      <c r="E9" s="178"/>
      <c r="F9" s="32" t="s">
        <v>83</v>
      </c>
      <c r="G9" s="16" t="s">
        <v>56</v>
      </c>
      <c r="H9" s="16" t="s">
        <v>57</v>
      </c>
      <c r="I9" s="16" t="s">
        <v>58</v>
      </c>
      <c r="J9" s="32" t="s">
        <v>84</v>
      </c>
    </row>
    <row r="10" spans="1:11" s="17" customFormat="1">
      <c r="A10" s="15">
        <v>1</v>
      </c>
      <c r="B10" s="15">
        <v>2</v>
      </c>
      <c r="C10" s="15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16">
        <v>9</v>
      </c>
      <c r="J10" s="16">
        <v>10</v>
      </c>
    </row>
    <row r="11" spans="1:11" s="17" customFormat="1" ht="88.5" customHeight="1">
      <c r="A11" s="24" t="s">
        <v>59</v>
      </c>
      <c r="B11" s="15"/>
      <c r="C11" s="33" t="s">
        <v>86</v>
      </c>
      <c r="D11" s="34" t="s">
        <v>126</v>
      </c>
      <c r="E11" s="38" t="s">
        <v>125</v>
      </c>
      <c r="F11" s="35">
        <f>G11*J11</f>
        <v>1.1904761904761905</v>
      </c>
      <c r="G11" s="42">
        <v>1</v>
      </c>
      <c r="H11" s="35">
        <v>1</v>
      </c>
      <c r="I11" s="31">
        <v>0.84</v>
      </c>
      <c r="J11" s="35">
        <f>H11/I11</f>
        <v>1.1904761904761905</v>
      </c>
    </row>
    <row r="13" spans="1:11" s="5" customFormat="1" ht="24" customHeight="1">
      <c r="A13" s="174"/>
      <c r="B13" s="174"/>
      <c r="C13" s="174"/>
      <c r="D13" s="174"/>
      <c r="E13" s="174"/>
      <c r="F13" s="174"/>
      <c r="G13" s="174"/>
      <c r="H13" s="174"/>
      <c r="I13" s="174"/>
      <c r="J13" s="174"/>
    </row>
    <row r="14" spans="1:11" s="5" customFormat="1"/>
    <row r="15" spans="1:11" s="5" customFormat="1" ht="41.25" customHeight="1">
      <c r="A15" s="175"/>
      <c r="B15" s="175"/>
      <c r="C15" s="175"/>
      <c r="D15" s="175"/>
      <c r="E15" s="175"/>
      <c r="F15" s="175"/>
      <c r="G15" s="175"/>
      <c r="H15" s="175"/>
      <c r="I15" s="175"/>
      <c r="J15" s="175"/>
    </row>
  </sheetData>
  <mergeCells count="10">
    <mergeCell ref="A3:J3"/>
    <mergeCell ref="A13:J13"/>
    <mergeCell ref="A15:J15"/>
    <mergeCell ref="A8:B8"/>
    <mergeCell ref="C8:C9"/>
    <mergeCell ref="D8:D9"/>
    <mergeCell ref="E8:E9"/>
    <mergeCell ref="A4:J4"/>
    <mergeCell ref="A6:J6"/>
    <mergeCell ref="A5:K5"/>
  </mergeCells>
  <phoneticPr fontId="31" type="noConversion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титул</vt:lpstr>
      <vt:lpstr> не надо ф 1</vt:lpstr>
      <vt:lpstr>ф 2</vt:lpstr>
      <vt:lpstr>ф 3</vt:lpstr>
      <vt:lpstr>ф 4</vt:lpstr>
      <vt:lpstr>ф 5</vt:lpstr>
      <vt:lpstr>не надо ф 6</vt:lpstr>
      <vt:lpstr> не надо ф7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2017-02-21T05:33:05Z</cp:lastPrinted>
  <dcterms:created xsi:type="dcterms:W3CDTF">2006-09-16T00:00:00Z</dcterms:created>
  <dcterms:modified xsi:type="dcterms:W3CDTF">2021-07-15T13:24:42Z</dcterms:modified>
</cp:coreProperties>
</file>